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0" activeTab="3"/>
  </bookViews>
  <sheets>
    <sheet name="1、财政拨款收支表" sheetId="1" r:id="rId1"/>
    <sheet name="2、一般公共预算支出表" sheetId="2" r:id="rId2"/>
    <sheet name="3、一般公共预算基本支出表" sheetId="3" r:id="rId3"/>
    <sheet name="4、三公经费" sheetId="4" r:id="rId4"/>
    <sheet name="5、政府性基金" sheetId="5" r:id="rId5"/>
    <sheet name="6、收支预算总表" sheetId="6" r:id="rId6"/>
    <sheet name="7、国有资本经营预算表" sheetId="7" r:id="rId7"/>
    <sheet name="8、部门收入总表" sheetId="8" r:id="rId8"/>
    <sheet name="9、部门支出总表" sheetId="9" r:id="rId9"/>
    <sheet name="10、政府经济科目支出表" sheetId="10" r:id="rId10"/>
    <sheet name="11、部门经济科目支出表" sheetId="11" r:id="rId11"/>
    <sheet name="12、上级转移支付" sheetId="12" r:id="rId12"/>
  </sheets>
  <definedNames>
    <definedName name="_xlnm.Print_Area" localSheetId="0">'1、财政拨款收支表'!$A$1:$F$38</definedName>
    <definedName name="_xlnm.Print_Area" localSheetId="10">'11、部门经济科目支出表'!$A$1:$H$73</definedName>
    <definedName name="_xlnm.Print_Area" localSheetId="11">'12、上级转移支付'!$A$1:$G$5</definedName>
    <definedName name="_xlnm.Print_Area" localSheetId="1">'2、一般公共预算支出表'!$A$7:$H$35</definedName>
    <definedName name="_xlnm.Print_Area" localSheetId="2">'3、一般公共预算基本支出表'!$A$7:$H$66</definedName>
    <definedName name="_xlnm.Print_Area" localSheetId="3">'4、三公经费'!$A$1:$I$14</definedName>
    <definedName name="_xlnm.Print_Area" localSheetId="4">'5、政府性基金'!$A$1:$U$14</definedName>
    <definedName name="_xlnm.Print_Area" localSheetId="5">'6、收支预算总表'!$A$1:$F$42</definedName>
    <definedName name="_xlnm.Print_Area" localSheetId="6">'7、国有资本经营预算表'!$A$1:$U$6</definedName>
    <definedName name="_xlnm.Print_Area" localSheetId="7">'8、部门收入总表'!$A$1:$Y$40</definedName>
    <definedName name="_xlnm.Print_Area" localSheetId="8">'9、部门支出总表'!$A$1:$U$58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Area">$A$1:$BZ$9</definedName>
    <definedName name="_xlnm.Print_Titles" localSheetId="10">'11、部门经济科目支出表'!$1:$5</definedName>
    <definedName name="_xlnm.Print_Titles" localSheetId="11">'12、上级转移支付'!$1:$5</definedName>
    <definedName name="_xlnm.Print_Titles" localSheetId="1">'2、一般公共预算支出表'!$1:$6</definedName>
    <definedName name="_xlnm.Print_Titles" localSheetId="2">'3、一般公共预算基本支出表'!$1:$6</definedName>
    <definedName name="_xlnm.Print_Titles" localSheetId="3">'4、三公经费'!$1:$3</definedName>
    <definedName name="_xlnm.Print_Titles" localSheetId="4">'5、政府性基金'!$1:$6</definedName>
    <definedName name="_xlnm.Print_Titles" localSheetId="6">'7、国有资本经营预算表'!$1:$6</definedName>
    <definedName name="_xlnm.Print_Titles" localSheetId="7">'8、部门收入总表'!$1:$7</definedName>
    <definedName name="_xlnm.Print_Titles" localSheetId="8">'9、部门支出总表'!$1:$6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<sst xmlns="http://schemas.openxmlformats.org/spreadsheetml/2006/main" count="1293" uniqueCount="483">
  <si>
    <t xml:space="preserve">  离退休费</t>
  </si>
  <si>
    <t xml:space="preserve">  会议费</t>
  </si>
  <si>
    <t>08</t>
  </si>
  <si>
    <t>04</t>
  </si>
  <si>
    <t>生活补助</t>
  </si>
  <si>
    <t>机关事业单位基本养老保险缴费</t>
  </si>
  <si>
    <t>预算01表</t>
  </si>
  <si>
    <t xml:space="preserve">    工资奖金津补贴</t>
  </si>
  <si>
    <t>国有资本经营收入安排的资金</t>
  </si>
  <si>
    <t xml:space="preserve">  机关事业单位基本养老保险缴费</t>
  </si>
  <si>
    <t xml:space="preserve">      （2）行政事业性收费收入安排的资金</t>
  </si>
  <si>
    <t xml:space="preserve">    30228</t>
  </si>
  <si>
    <t xml:space="preserve">    210</t>
  </si>
  <si>
    <t xml:space="preserve">    行政运行（检察）</t>
  </si>
  <si>
    <t>部门经济科目编码</t>
  </si>
  <si>
    <t xml:space="preserve">    二十一、粮油物资储备事务</t>
  </si>
  <si>
    <t xml:space="preserve">    十五、资源勘探信息等事务</t>
  </si>
  <si>
    <t>其他支出</t>
  </si>
  <si>
    <t>30207</t>
  </si>
  <si>
    <t>对个人和家庭的补助</t>
  </si>
  <si>
    <t xml:space="preserve">  30112</t>
  </si>
  <si>
    <t>30203</t>
  </si>
  <si>
    <t xml:space="preserve">    50101</t>
  </si>
  <si>
    <t>经费拨款</t>
  </si>
  <si>
    <t xml:space="preserve">    二十八、债务付息支出</t>
  </si>
  <si>
    <t xml:space="preserve">  30215</t>
  </si>
  <si>
    <t>30108</t>
  </si>
  <si>
    <t xml:space="preserve">  30211</t>
  </si>
  <si>
    <t>502</t>
  </si>
  <si>
    <t xml:space="preserve">    50202</t>
  </si>
  <si>
    <t>2019年部门一般公共预算基本支出情况表</t>
  </si>
  <si>
    <t xml:space="preserve">    50206</t>
  </si>
  <si>
    <t xml:space="preserve">  电费</t>
  </si>
  <si>
    <t>17</t>
  </si>
  <si>
    <t>99</t>
  </si>
  <si>
    <t xml:space="preserve">   1.公务用车运行费</t>
  </si>
  <si>
    <t>13</t>
  </si>
  <si>
    <t>住房公积金</t>
  </si>
  <si>
    <t xml:space="preserve">    2.其他收入安排的资金</t>
  </si>
  <si>
    <t>预算04表</t>
  </si>
  <si>
    <t>单位名称                                       (经济分类科目名称)</t>
  </si>
  <si>
    <t>职业年金缴费</t>
  </si>
  <si>
    <t>基本支出</t>
  </si>
  <si>
    <t xml:space="preserve">  社会福利和救助</t>
  </si>
  <si>
    <t>专项收入安排的资金</t>
  </si>
  <si>
    <t xml:space="preserve">    30302</t>
  </si>
  <si>
    <t xml:space="preserve">  30101</t>
  </si>
  <si>
    <t>其他结转</t>
  </si>
  <si>
    <t>项   目（按支出经济科目分类）</t>
  </si>
  <si>
    <t xml:space="preserve">  30109</t>
  </si>
  <si>
    <t>30214</t>
  </si>
  <si>
    <t xml:space="preserve">  30202</t>
  </si>
  <si>
    <t>30113</t>
  </si>
  <si>
    <t xml:space="preserve">  30206</t>
  </si>
  <si>
    <t>30199</t>
  </si>
  <si>
    <t>其他社会保障缴费</t>
  </si>
  <si>
    <t>一般公共预算拨款</t>
  </si>
  <si>
    <t xml:space="preserve">    十八、援助其他地区支出</t>
  </si>
  <si>
    <t xml:space="preserve">    2.纳入一般公共预算管理的非税收入安排的资金</t>
  </si>
  <si>
    <t xml:space="preserve">   2.公务用车购置费</t>
  </si>
  <si>
    <t xml:space="preserve">    检察监督</t>
  </si>
  <si>
    <t xml:space="preserve">    30109</t>
  </si>
  <si>
    <t>人员支出</t>
  </si>
  <si>
    <t>农林水支出</t>
  </si>
  <si>
    <t xml:space="preserve">    30101</t>
  </si>
  <si>
    <t xml:space="preserve">  30302</t>
  </si>
  <si>
    <t xml:space="preserve">    3.对个人和家庭的补助</t>
  </si>
  <si>
    <t xml:space="preserve">  02</t>
  </si>
  <si>
    <t xml:space="preserve">    2.商品和服务支出</t>
  </si>
  <si>
    <t xml:space="preserve">    差旅费</t>
  </si>
  <si>
    <t xml:space="preserve">    机关事业单位基本养老保险缴费</t>
  </si>
  <si>
    <t xml:space="preserve">    30206</t>
  </si>
  <si>
    <t>一、一般公共预算拨款</t>
  </si>
  <si>
    <t xml:space="preserve">    30202</t>
  </si>
  <si>
    <t xml:space="preserve">    印刷费</t>
  </si>
  <si>
    <t xml:space="preserve">  住房改革支出</t>
  </si>
  <si>
    <t xml:space="preserve">  城镇职工基本医疗保险缴费</t>
  </si>
  <si>
    <t>支　　　出　　　总　　　计</t>
  </si>
  <si>
    <t xml:space="preserve">    城镇职工基本医疗保险缴费</t>
  </si>
  <si>
    <t xml:space="preserve">    行政单位医疗</t>
  </si>
  <si>
    <t xml:space="preserve">    2.政府性基金预算拨款结转</t>
  </si>
  <si>
    <t xml:space="preserve">    三、国防</t>
  </si>
  <si>
    <t>213</t>
  </si>
  <si>
    <t xml:space="preserve">    五、教育</t>
  </si>
  <si>
    <t>其他收入安排的资金</t>
  </si>
  <si>
    <t xml:space="preserve">    二十四、国有资本经营预算支出</t>
  </si>
  <si>
    <t xml:space="preserve">    租赁费</t>
  </si>
  <si>
    <t xml:space="preserve">  机关工资福利支出</t>
  </si>
  <si>
    <t xml:space="preserve">    咨询费</t>
  </si>
  <si>
    <t xml:space="preserve">    津贴补贴</t>
  </si>
  <si>
    <t xml:space="preserve">    30112</t>
  </si>
  <si>
    <t>112001</t>
  </si>
  <si>
    <t xml:space="preserve">  生活补助</t>
  </si>
  <si>
    <t>39</t>
  </si>
  <si>
    <t xml:space="preserve">  11</t>
  </si>
  <si>
    <t xml:space="preserve">  社会保障缴费</t>
  </si>
  <si>
    <t>罚没收入安排的资金</t>
  </si>
  <si>
    <t>31</t>
  </si>
  <si>
    <t xml:space="preserve">    1.工资福利支出</t>
  </si>
  <si>
    <t xml:space="preserve">    其他社会保障缴费</t>
  </si>
  <si>
    <t xml:space="preserve">  50101</t>
  </si>
  <si>
    <t xml:space="preserve">    30211</t>
  </si>
  <si>
    <t>国有资源（资产）有偿使用收入安排的资金</t>
  </si>
  <si>
    <t xml:space="preserve">    30215</t>
  </si>
  <si>
    <t xml:space="preserve">    221</t>
  </si>
  <si>
    <t xml:space="preserve">  50206</t>
  </si>
  <si>
    <t>（一）因公出国(境)?</t>
  </si>
  <si>
    <t xml:space="preserve">  培训费</t>
  </si>
  <si>
    <t>合计</t>
  </si>
  <si>
    <t xml:space="preserve">  50202</t>
  </si>
  <si>
    <t xml:space="preserve">    邮电费</t>
  </si>
  <si>
    <t>208</t>
  </si>
  <si>
    <t>204</t>
  </si>
  <si>
    <t xml:space="preserve">    十、卫生健康支出</t>
  </si>
  <si>
    <t>上级专项转移支付情况表</t>
  </si>
  <si>
    <t xml:space="preserve">  30228</t>
  </si>
  <si>
    <t xml:space="preserve">    电费</t>
  </si>
  <si>
    <t xml:space="preserve">  302</t>
  </si>
  <si>
    <t xml:space="preserve">    维修（护）费</t>
  </si>
  <si>
    <t>租赁费</t>
  </si>
  <si>
    <t>03</t>
  </si>
  <si>
    <t>07</t>
  </si>
  <si>
    <t xml:space="preserve">  公务员医疗补助缴费</t>
  </si>
  <si>
    <t xml:space="preserve">    一、一般公共服务</t>
  </si>
  <si>
    <t>咨询费</t>
  </si>
  <si>
    <t>津贴补贴</t>
  </si>
  <si>
    <t>预算05表</t>
  </si>
  <si>
    <t xml:space="preserve">  委托业务费</t>
  </si>
  <si>
    <t>*        *</t>
  </si>
  <si>
    <t>303</t>
  </si>
  <si>
    <t xml:space="preserve">    213</t>
  </si>
  <si>
    <t xml:space="preserve">    死亡抚恤</t>
  </si>
  <si>
    <t xml:space="preserve">  退休费</t>
  </si>
  <si>
    <t>科目名称</t>
  </si>
  <si>
    <t xml:space="preserve">  30111</t>
  </si>
  <si>
    <t>印刷费</t>
  </si>
  <si>
    <t xml:space="preserve">    50102</t>
  </si>
  <si>
    <t xml:space="preserve">  职业年金缴费</t>
  </si>
  <si>
    <t xml:space="preserve">  30216</t>
  </si>
  <si>
    <t>509</t>
  </si>
  <si>
    <t>30103</t>
  </si>
  <si>
    <t>501</t>
  </si>
  <si>
    <t>二、政府性基金预算拨款</t>
  </si>
  <si>
    <t xml:space="preserve">      （7）政府住房基金收入安排的?金</t>
  </si>
  <si>
    <t>差旅费</t>
  </si>
  <si>
    <t xml:space="preserve">    50201</t>
  </si>
  <si>
    <t xml:space="preserve">    六、科学技术</t>
  </si>
  <si>
    <t>编制单位：凌云县人民检察院</t>
  </si>
  <si>
    <t xml:space="preserve">    50209</t>
  </si>
  <si>
    <t xml:space="preserve">    50205</t>
  </si>
  <si>
    <t>支                  出</t>
  </si>
  <si>
    <t xml:space="preserve">  伙食补助费</t>
  </si>
  <si>
    <t xml:space="preserve">    二十三、预备费</t>
  </si>
  <si>
    <t xml:space="preserve">    二十、住房保障支出</t>
  </si>
  <si>
    <t xml:space="preserve">  212</t>
  </si>
  <si>
    <t xml:space="preserve">  公务用车运行维护费</t>
  </si>
  <si>
    <t>10</t>
  </si>
  <si>
    <t xml:space="preserve">  劳务费</t>
  </si>
  <si>
    <t xml:space="preserve">    208</t>
  </si>
  <si>
    <t xml:space="preserve">    204</t>
  </si>
  <si>
    <t>政府经济科目分类预算表</t>
  </si>
  <si>
    <t>2019年部门支出预算总表</t>
  </si>
  <si>
    <t xml:space="preserve">  30102</t>
  </si>
  <si>
    <t>30213</t>
  </si>
  <si>
    <t xml:space="preserve">    十一、节能环保</t>
  </si>
  <si>
    <t xml:space="preserve">    30305</t>
  </si>
  <si>
    <t xml:space="preserve">  30106</t>
  </si>
  <si>
    <t>30299</t>
  </si>
  <si>
    <t>30217</t>
  </si>
  <si>
    <t>捐赠收入安排的资金</t>
  </si>
  <si>
    <t xml:space="preserve">  水费</t>
  </si>
  <si>
    <t>221</t>
  </si>
  <si>
    <t xml:space="preserve">  行政事业单位医疗</t>
  </si>
  <si>
    <t xml:space="preserve">    十四、交通运输</t>
  </si>
  <si>
    <t xml:space="preserve">    二、外交</t>
  </si>
  <si>
    <t>邮电费</t>
  </si>
  <si>
    <t xml:space="preserve">  机关商品和服务支出</t>
  </si>
  <si>
    <t>项          目</t>
  </si>
  <si>
    <t xml:space="preserve">  30201</t>
  </si>
  <si>
    <t>30110</t>
  </si>
  <si>
    <t xml:space="preserve">    其他商品和服务支出</t>
  </si>
  <si>
    <t xml:space="preserve">  30205</t>
  </si>
  <si>
    <t>收            入</t>
  </si>
  <si>
    <t>2019年部门“三公”经费支出预算表</t>
  </si>
  <si>
    <t xml:space="preserve">    离退休费</t>
  </si>
  <si>
    <t>奖金</t>
  </si>
  <si>
    <t xml:space="preserve">    1.教育收费收入安排的资金</t>
  </si>
  <si>
    <t xml:space="preserve">          </t>
  </si>
  <si>
    <t xml:space="preserve">    30106</t>
  </si>
  <si>
    <t xml:space="preserve">  30305</t>
  </si>
  <si>
    <t xml:space="preserve">    公务用车运行维护费</t>
  </si>
  <si>
    <t xml:space="preserve">  05</t>
  </si>
  <si>
    <t>类</t>
  </si>
  <si>
    <t xml:space="preserve">    30102</t>
  </si>
  <si>
    <t xml:space="preserve">    维修(护)费</t>
  </si>
  <si>
    <t xml:space="preserve">    四、公共安全</t>
  </si>
  <si>
    <t xml:space="preserve">    30205</t>
  </si>
  <si>
    <t xml:space="preserve">  其他工资福利支出</t>
  </si>
  <si>
    <t>公共安全支出</t>
  </si>
  <si>
    <t xml:space="preserve">    30201</t>
  </si>
  <si>
    <t>城乡社区支出</t>
  </si>
  <si>
    <t>对社会保障基金补助</t>
  </si>
  <si>
    <t>本  年  支  出  合  计</t>
  </si>
  <si>
    <t>单位代码</t>
  </si>
  <si>
    <t xml:space="preserve">  凌云县人民检察院</t>
  </si>
  <si>
    <t>30226</t>
  </si>
  <si>
    <t xml:space="preserve">    其他交通费用</t>
  </si>
  <si>
    <t>210</t>
  </si>
  <si>
    <t xml:space="preserve">    伙食补助费</t>
  </si>
  <si>
    <t xml:space="preserve">  办公费</t>
  </si>
  <si>
    <t>一般公共预算拨款结转</t>
  </si>
  <si>
    <t xml:space="preserve">    水费</t>
  </si>
  <si>
    <t>基本支出总计</t>
  </si>
  <si>
    <t xml:space="preserve">    1.一般公共预算拨款结转</t>
  </si>
  <si>
    <t xml:space="preserve">  其他商品和服务支出</t>
  </si>
  <si>
    <t>预算10表</t>
  </si>
  <si>
    <t xml:space="preserve">    生活补助</t>
  </si>
  <si>
    <t xml:space="preserve">  112001</t>
  </si>
  <si>
    <t xml:space="preserve">    30111</t>
  </si>
  <si>
    <t xml:space="preserve">    公务员医疗补助缴费</t>
  </si>
  <si>
    <t xml:space="preserve">  津贴补贴</t>
  </si>
  <si>
    <t xml:space="preserve">      （8）其他收入安排的?金</t>
  </si>
  <si>
    <t>城镇职工基本医疗保险缴费</t>
  </si>
  <si>
    <t xml:space="preserve">  50102</t>
  </si>
  <si>
    <t xml:space="preserve">    30216</t>
  </si>
  <si>
    <t xml:space="preserve">  50209</t>
  </si>
  <si>
    <t xml:space="preserve">  50205</t>
  </si>
  <si>
    <t>2019年部门国有资本经营预算总表</t>
  </si>
  <si>
    <t xml:space="preserve">  50201</t>
  </si>
  <si>
    <t>30231</t>
  </si>
  <si>
    <t>公务接待费</t>
  </si>
  <si>
    <t xml:space="preserve">      （4）国有资本经营收入安排的资金</t>
  </si>
  <si>
    <t>单位编码</t>
  </si>
  <si>
    <t>30239</t>
  </si>
  <si>
    <t>政府住房基金收入安排的支出</t>
  </si>
  <si>
    <t xml:space="preserve">  扶贫</t>
  </si>
  <si>
    <t xml:space="preserve">    十二、城乡社区事务</t>
  </si>
  <si>
    <t>纳入财政专户管理的收入安排的资金</t>
  </si>
  <si>
    <t xml:space="preserve">    一般行政管理事务（检察）</t>
  </si>
  <si>
    <t xml:space="preserve">    委托业务费</t>
  </si>
  <si>
    <t xml:space="preserve">  301</t>
  </si>
  <si>
    <t>单位：万元</t>
  </si>
  <si>
    <t xml:space="preserve">    劳务费</t>
  </si>
  <si>
    <t>06</t>
  </si>
  <si>
    <t xml:space="preserve">  208</t>
  </si>
  <si>
    <t xml:space="preserve">  204</t>
  </si>
  <si>
    <t>行政事业性收费收入安排的资金</t>
  </si>
  <si>
    <t>02</t>
  </si>
  <si>
    <t xml:space="preserve">    二十二、灾害防治及应急管理</t>
  </si>
  <si>
    <t>预算09表</t>
  </si>
  <si>
    <t>伙食补助费</t>
  </si>
  <si>
    <t>2019年比2018年增减%</t>
  </si>
  <si>
    <t xml:space="preserve">    30226</t>
  </si>
  <si>
    <t>小计</t>
  </si>
  <si>
    <t xml:space="preserve">    212</t>
  </si>
  <si>
    <t>302</t>
  </si>
  <si>
    <t>工资福利支出</t>
  </si>
  <si>
    <t xml:space="preserve">    办公经费</t>
  </si>
  <si>
    <t xml:space="preserve">      （5）国有资源（资产）有偿使用收入安排的资金</t>
  </si>
  <si>
    <t>项                    目</t>
  </si>
  <si>
    <t xml:space="preserve">  30110</t>
  </si>
  <si>
    <t>30201</t>
  </si>
  <si>
    <t>30205</t>
  </si>
  <si>
    <t>上年结余收入</t>
  </si>
  <si>
    <t xml:space="preserve">      （3）罚没收入安排的资金</t>
  </si>
  <si>
    <t xml:space="preserve">    50103</t>
  </si>
  <si>
    <t xml:space="preserve">  30213</t>
  </si>
  <si>
    <t>30102</t>
  </si>
  <si>
    <t>政府性基金拨款结转</t>
  </si>
  <si>
    <t xml:space="preserve">    8.对企业补助</t>
  </si>
  <si>
    <t xml:space="preserve">    二十九、债务发行费用支出</t>
  </si>
  <si>
    <t xml:space="preserve">  30299</t>
  </si>
  <si>
    <t xml:space="preserve">  30217</t>
  </si>
  <si>
    <t>30106</t>
  </si>
  <si>
    <t xml:space="preserve">    基本工资</t>
  </si>
  <si>
    <t xml:space="preserve">    50208</t>
  </si>
  <si>
    <t>培训费</t>
  </si>
  <si>
    <t xml:space="preserve">      凌云县人民检察院</t>
  </si>
  <si>
    <t xml:space="preserve">      （1）专项收入安排的资金</t>
  </si>
  <si>
    <t xml:space="preserve">  其他社会保障缴费</t>
  </si>
  <si>
    <t>资本性支出</t>
  </si>
  <si>
    <t>其中：一般公共预算</t>
  </si>
  <si>
    <t xml:space="preserve">  213</t>
  </si>
  <si>
    <t>11</t>
  </si>
  <si>
    <t xml:space="preserve">    其他国有土地使用权出让收入安排的支出</t>
  </si>
  <si>
    <t>15</t>
  </si>
  <si>
    <t>公用支出</t>
  </si>
  <si>
    <t>项目支出</t>
  </si>
  <si>
    <t xml:space="preserve">      </t>
  </si>
  <si>
    <t xml:space="preserve">    2.政府性基金结转</t>
  </si>
  <si>
    <t xml:space="preserve">    退休费</t>
  </si>
  <si>
    <t>2019年部门财政拨款收支预算表</t>
  </si>
  <si>
    <t xml:space="preserve">    十六、商业服务业等事务</t>
  </si>
  <si>
    <t xml:space="preserve">    30239</t>
  </si>
  <si>
    <t xml:space="preserve">    30231</t>
  </si>
  <si>
    <t>部门经济科目分类预算表</t>
  </si>
  <si>
    <t xml:space="preserve">    公务接待费</t>
  </si>
  <si>
    <t xml:space="preserve">    十七、金融监管等事务支出</t>
  </si>
  <si>
    <t>政府性基金预算</t>
  </si>
  <si>
    <t>单位编码                               政府经济科目编码</t>
  </si>
  <si>
    <t>一般公共预算</t>
  </si>
  <si>
    <t>30216</t>
  </si>
  <si>
    <t xml:space="preserve">    7.对企业补助（基本建设）</t>
  </si>
  <si>
    <t xml:space="preserve">  工会经费</t>
  </si>
  <si>
    <t xml:space="preserve">  30103</t>
  </si>
  <si>
    <t>单位名称                                       (功能分类科目名称)</t>
  </si>
  <si>
    <t xml:space="preserve">    4.债务利息及费用支出</t>
  </si>
  <si>
    <t>收                入</t>
  </si>
  <si>
    <t xml:space="preserve">  商品和服务支出</t>
  </si>
  <si>
    <t>30111</t>
  </si>
  <si>
    <t xml:space="preserve">    50299</t>
  </si>
  <si>
    <t>四、上年结余收入</t>
  </si>
  <si>
    <t xml:space="preserve">    30103</t>
  </si>
  <si>
    <t>28</t>
  </si>
  <si>
    <t>**</t>
  </si>
  <si>
    <t xml:space="preserve">  08</t>
  </si>
  <si>
    <t xml:space="preserve">  04</t>
  </si>
  <si>
    <t xml:space="preserve">    社会保障缴费</t>
  </si>
  <si>
    <t>预算03表</t>
  </si>
  <si>
    <t xml:space="preserve">    二十七、债务还本支出</t>
  </si>
  <si>
    <t xml:space="preserve">  对个人和家庭的补助</t>
  </si>
  <si>
    <t>商品和服务支出</t>
  </si>
  <si>
    <t>其他交通费用</t>
  </si>
  <si>
    <t xml:space="preserve">  50299</t>
  </si>
  <si>
    <t xml:space="preserve">单位代码                                   </t>
  </si>
  <si>
    <t>纳入一般公共预算管理的非税收入安排的资金</t>
  </si>
  <si>
    <t>经济分类科目编码</t>
  </si>
  <si>
    <t>政府性基金拨款</t>
  </si>
  <si>
    <t>（二）公务接待费</t>
  </si>
  <si>
    <t>本  年  收  入  合  计</t>
  </si>
  <si>
    <t xml:space="preserve">    其他扶贫支出</t>
  </si>
  <si>
    <t>工会经费</t>
  </si>
  <si>
    <t>项</t>
  </si>
  <si>
    <t>2019年部门政府性基金支出预算总表</t>
  </si>
  <si>
    <t>社会保障和就业支出</t>
  </si>
  <si>
    <t xml:space="preserve">  30231</t>
  </si>
  <si>
    <t>维修(护)费</t>
  </si>
  <si>
    <t xml:space="preserve">  维修（护）费</t>
  </si>
  <si>
    <t xml:space="preserve">  公务接待费</t>
  </si>
  <si>
    <t xml:space="preserve">  30239</t>
  </si>
  <si>
    <t>112</t>
  </si>
  <si>
    <t>二、政府性基金拨款</t>
  </si>
  <si>
    <t>款</t>
  </si>
  <si>
    <t>电费</t>
  </si>
  <si>
    <t xml:space="preserve">  工资奖金津补贴</t>
  </si>
  <si>
    <t xml:space="preserve">    30110</t>
  </si>
  <si>
    <t xml:space="preserve">  50103</t>
  </si>
  <si>
    <t>预算06表</t>
  </si>
  <si>
    <t xml:space="preserve">    二十五、其他支出</t>
  </si>
  <si>
    <t xml:space="preserve">    30299</t>
  </si>
  <si>
    <t xml:space="preserve">    30217</t>
  </si>
  <si>
    <t>30305</t>
  </si>
  <si>
    <t xml:space="preserve">    30213</t>
  </si>
  <si>
    <t xml:space="preserve">  502</t>
  </si>
  <si>
    <t>全口径</t>
  </si>
  <si>
    <t xml:space="preserve">  抚恤</t>
  </si>
  <si>
    <t xml:space="preserve">  50208</t>
  </si>
  <si>
    <t xml:space="preserve">      （6）捐赠收入安排的资金</t>
  </si>
  <si>
    <t>会议费</t>
  </si>
  <si>
    <t>一、“三公”经费小计</t>
  </si>
  <si>
    <t xml:space="preserve">    社会福利和救助</t>
  </si>
  <si>
    <t xml:space="preserve">  30226</t>
  </si>
  <si>
    <t>部门经济科目名称</t>
  </si>
  <si>
    <t>（三）公务用车费</t>
  </si>
  <si>
    <t xml:space="preserve">    办公费</t>
  </si>
  <si>
    <t>单位名称                                            政府经济科目名称</t>
  </si>
  <si>
    <t>机关工资福利支出</t>
  </si>
  <si>
    <t>单位名称</t>
  </si>
  <si>
    <t>09</t>
  </si>
  <si>
    <t>05</t>
  </si>
  <si>
    <t>收      入      总      计</t>
  </si>
  <si>
    <t>其他商品和服务支出</t>
  </si>
  <si>
    <t>2019年部门收入预算总表</t>
  </si>
  <si>
    <t>01</t>
  </si>
  <si>
    <t>项   目（按支出功能科目分类）</t>
  </si>
  <si>
    <t>债务利息及费用支出</t>
  </si>
  <si>
    <t xml:space="preserve">    公务员医疗补助</t>
  </si>
  <si>
    <t>301</t>
  </si>
  <si>
    <t xml:space="preserve">  住房公积金</t>
  </si>
  <si>
    <t xml:space="preserve">  检察</t>
  </si>
  <si>
    <t xml:space="preserve">    工会经费</t>
  </si>
  <si>
    <t>三、上年结余收入</t>
  </si>
  <si>
    <t xml:space="preserve">    七、文化旅游体育与传媒</t>
  </si>
  <si>
    <t xml:space="preserve">  30113</t>
  </si>
  <si>
    <t>30202</t>
  </si>
  <si>
    <t>总计</t>
  </si>
  <si>
    <t xml:space="preserve">  30199</t>
  </si>
  <si>
    <t>30206</t>
  </si>
  <si>
    <t>30101</t>
  </si>
  <si>
    <t xml:space="preserve">  30214</t>
  </si>
  <si>
    <t>30109</t>
  </si>
  <si>
    <t xml:space="preserve">        </t>
  </si>
  <si>
    <t xml:space="preserve">    奖金</t>
  </si>
  <si>
    <t>国有资本经营预算</t>
  </si>
  <si>
    <t>预算12表</t>
  </si>
  <si>
    <t xml:space="preserve">    50203</t>
  </si>
  <si>
    <t>12</t>
  </si>
  <si>
    <t xml:space="preserve">  210</t>
  </si>
  <si>
    <t>办公费</t>
  </si>
  <si>
    <t>16</t>
  </si>
  <si>
    <t>住房保障支出</t>
  </si>
  <si>
    <t xml:space="preserve">    八、社会保障和就业</t>
  </si>
  <si>
    <t xml:space="preserve">  50901</t>
  </si>
  <si>
    <t>预算08表</t>
  </si>
  <si>
    <t xml:space="preserve">    6.资本性支出</t>
  </si>
  <si>
    <t xml:space="preserve">  基本工资</t>
  </si>
  <si>
    <t xml:space="preserve">  50905</t>
  </si>
  <si>
    <t>三、纳入财政专户管理的收入安排的资金</t>
  </si>
  <si>
    <t xml:space="preserve">    会议费</t>
  </si>
  <si>
    <t xml:space="preserve">    九、社会保险基金支出</t>
  </si>
  <si>
    <t xml:space="preserve">    5.资本性支出（基本建设）</t>
  </si>
  <si>
    <t xml:space="preserve">    十九、自然资源海洋气象等事务</t>
  </si>
  <si>
    <t xml:space="preserve">  30108</t>
  </si>
  <si>
    <t>30215</t>
  </si>
  <si>
    <t>对企业补助</t>
  </si>
  <si>
    <t xml:space="preserve">    职业年金缴费</t>
  </si>
  <si>
    <t>30211</t>
  </si>
  <si>
    <t xml:space="preserve">  办公经费</t>
  </si>
  <si>
    <t xml:space="preserve">    其他工资福利支出</t>
  </si>
  <si>
    <t xml:space="preserve">  工资福利支出</t>
  </si>
  <si>
    <t>卫生健康支出</t>
  </si>
  <si>
    <t xml:space="preserve">    50199</t>
  </si>
  <si>
    <t xml:space="preserve">  30207</t>
  </si>
  <si>
    <t xml:space="preserve">  30203</t>
  </si>
  <si>
    <t>30112</t>
  </si>
  <si>
    <t>教育收费收入安排的资金</t>
  </si>
  <si>
    <t xml:space="preserve">    9.对社会保险基金补助</t>
  </si>
  <si>
    <t xml:space="preserve">    二十六、转移性支出</t>
  </si>
  <si>
    <t>基本工资</t>
  </si>
  <si>
    <t xml:space="preserve">    30108</t>
  </si>
  <si>
    <t xml:space="preserve">  221</t>
  </si>
  <si>
    <t xml:space="preserve">  50199</t>
  </si>
  <si>
    <t>预算07表</t>
  </si>
  <si>
    <t>二、项目支出</t>
  </si>
  <si>
    <t>合计（一般预算）(合计)</t>
  </si>
  <si>
    <t xml:space="preserve">    培训费</t>
  </si>
  <si>
    <t xml:space="preserve">  邮电费</t>
  </si>
  <si>
    <t xml:space="preserve">    30203</t>
  </si>
  <si>
    <t>对企业补助（基本建设）</t>
  </si>
  <si>
    <t>2018年预算数</t>
  </si>
  <si>
    <t xml:space="preserve">    30207</t>
  </si>
  <si>
    <t>2019年部门一般公共预算支出表</t>
  </si>
  <si>
    <t>30228</t>
  </si>
  <si>
    <t>212</t>
  </si>
  <si>
    <t xml:space="preserve">    1.经费拨款</t>
  </si>
  <si>
    <t>2019年预算数</t>
  </si>
  <si>
    <t xml:space="preserve">    50905</t>
  </si>
  <si>
    <t xml:space="preserve">    50901</t>
  </si>
  <si>
    <t>2019年部门预算收支预算总表</t>
  </si>
  <si>
    <t>劳务费</t>
  </si>
  <si>
    <t>单位名称        (支出分类科目名称)</t>
  </si>
  <si>
    <t xml:space="preserve">    十三、农林水事务</t>
  </si>
  <si>
    <t>公务员医疗补助缴费</t>
  </si>
  <si>
    <t xml:space="preserve">    30199</t>
  </si>
  <si>
    <t xml:space="preserve">    3.其他结转</t>
  </si>
  <si>
    <t>一、基本支出</t>
  </si>
  <si>
    <t xml:space="preserve">    30113</t>
  </si>
  <si>
    <t xml:space="preserve">  印刷费</t>
  </si>
  <si>
    <t>预算02表</t>
  </si>
  <si>
    <t xml:space="preserve">  维修(护)费</t>
  </si>
  <si>
    <t xml:space="preserve">    30214</t>
  </si>
  <si>
    <t xml:space="preserve">  509</t>
  </si>
  <si>
    <t>30302</t>
  </si>
  <si>
    <t xml:space="preserve">  501</t>
  </si>
  <si>
    <t>凌云县人民检察院</t>
  </si>
  <si>
    <t>其他工资福利支出</t>
  </si>
  <si>
    <t xml:space="preserve">  50203</t>
  </si>
  <si>
    <t xml:space="preserve">  差旅费</t>
  </si>
  <si>
    <t>机关商品和服务支出</t>
  </si>
  <si>
    <t xml:space="preserve">  租赁费</t>
  </si>
  <si>
    <t>水费</t>
  </si>
  <si>
    <t xml:space="preserve">  国有土地使用权出让收入及对应专项债务收入安排的支出</t>
  </si>
  <si>
    <t xml:space="preserve">  咨询费</t>
  </si>
  <si>
    <t xml:space="preserve">  其他交通费用</t>
  </si>
  <si>
    <t xml:space="preserve">    10.其他支出</t>
  </si>
  <si>
    <t xml:space="preserve">  303</t>
  </si>
  <si>
    <t>公务用车运行维护费</t>
  </si>
  <si>
    <t>退休费</t>
  </si>
  <si>
    <t>资本性支出(基本建设）</t>
  </si>
  <si>
    <t>科目编码</t>
  </si>
  <si>
    <t>单位(科目)名称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</si>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</sst>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;;"/>
    <numFmt numFmtId="182" formatCode="* #,##0.00;* \-#,##0.00;* &quot;&quot;??;@"/>
    <numFmt numFmtId="183" formatCode="#,##0.0000"/>
    <numFmt numFmtId="184" formatCode="#,##0.00_ 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9"/>
      <name val="宋体"/>
      <family val="0"/>
    </font>
    <font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8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2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0" fontId="8" fillId="0" borderId="1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Font="1" applyFill="1" applyBorder="1" applyAlignment="1">
      <alignment horizontal="center" vertical="center"/>
    </xf>
    <xf numFmtId="4" fontId="12" fillId="2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right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4" fontId="0" fillId="0" borderId="4" xfId="0" applyNumberForma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Continuous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81" fontId="0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centerContinuous"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181" fontId="0" fillId="0" borderId="1" xfId="0" applyNumberFormat="1" applyFont="1" applyFill="1" applyBorder="1" applyAlignment="1" applyProtection="1">
      <alignment horizontal="lef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4" fontId="0" fillId="0" borderId="4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3" borderId="1" xfId="0" applyNumberFormat="1" applyFont="1" applyFill="1" applyBorder="1" applyAlignment="1" applyProtection="1">
      <alignment horizontal="left" vertical="center"/>
      <protection/>
    </xf>
    <xf numFmtId="181" fontId="4" fillId="0" borderId="6" xfId="0" applyNumberFormat="1" applyFont="1" applyFill="1" applyBorder="1" applyAlignment="1" applyProtection="1">
      <alignment horizontal="left" vertical="center"/>
      <protection/>
    </xf>
    <xf numFmtId="181" fontId="4" fillId="3" borderId="6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" fontId="4" fillId="3" borderId="6" xfId="0" applyNumberFormat="1" applyFont="1" applyFill="1" applyBorder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4" fillId="3" borderId="7" xfId="0" applyNumberFormat="1" applyFont="1" applyFill="1" applyBorder="1" applyAlignment="1" applyProtection="1">
      <alignment horizontal="left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4" fillId="3" borderId="2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3" borderId="6" xfId="0" applyNumberFormat="1" applyFont="1" applyFill="1" applyBorder="1" applyAlignment="1" applyProtection="1">
      <alignment horizontal="lef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3" borderId="6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3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181" fontId="0" fillId="0" borderId="1" xfId="0" applyNumberFormat="1" applyFont="1" applyFill="1" applyBorder="1" applyAlignment="1" applyProtection="1">
      <alignment horizontal="left" vertical="center"/>
      <protection/>
    </xf>
    <xf numFmtId="181" fontId="0" fillId="3" borderId="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3" borderId="1" xfId="0" applyNumberFormat="1" applyFont="1" applyFill="1" applyBorder="1" applyAlignment="1" applyProtection="1">
      <alignment horizontal="right"/>
      <protection/>
    </xf>
    <xf numFmtId="181" fontId="0" fillId="0" borderId="1" xfId="0" applyNumberFormat="1" applyFont="1" applyFill="1" applyBorder="1" applyAlignment="1" applyProtection="1">
      <alignment horizontal="left"/>
      <protection/>
    </xf>
    <xf numFmtId="181" fontId="0" fillId="3" borderId="1" xfId="0" applyNumberFormat="1" applyFont="1" applyFill="1" applyBorder="1" applyAlignment="1" applyProtection="1">
      <alignment horizontal="left"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0" fillId="3" borderId="6" xfId="0" applyNumberFormat="1" applyFont="1" applyFill="1" applyBorder="1" applyAlignment="1" applyProtection="1">
      <alignment horizontal="lef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3" borderId="2" xfId="0" applyNumberFormat="1" applyFont="1" applyFill="1" applyBorder="1" applyAlignment="1" applyProtection="1">
      <alignment horizontal="right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4" fillId="0" borderId="2" xfId="0" applyNumberFormat="1" applyFont="1" applyFill="1" applyBorder="1" applyAlignment="1" applyProtection="1">
      <alignment horizontal="center" vertical="center" wrapText="1"/>
      <protection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2.33203125" style="0" customWidth="1"/>
    <col min="2" max="2" width="18" style="0" customWidth="1"/>
    <col min="3" max="3" width="37.16015625" style="0" customWidth="1"/>
    <col min="4" max="7" width="17.83203125" style="0" customWidth="1"/>
  </cols>
  <sheetData>
    <row r="1" spans="1:7" ht="10.5" customHeight="1">
      <c r="A1" s="1"/>
      <c r="G1" s="10" t="s">
        <v>6</v>
      </c>
    </row>
    <row r="2" spans="1:7" ht="21" customHeight="1">
      <c r="A2" s="147" t="s">
        <v>291</v>
      </c>
      <c r="B2" s="147"/>
      <c r="C2" s="147"/>
      <c r="D2" s="147"/>
      <c r="E2" s="147"/>
      <c r="F2" s="147"/>
      <c r="G2" s="147"/>
    </row>
    <row r="3" spans="1:7" ht="16.5" customHeight="1">
      <c r="A3" s="101" t="s">
        <v>147</v>
      </c>
      <c r="G3" s="3" t="s">
        <v>241</v>
      </c>
    </row>
    <row r="4" spans="1:7" ht="18" customHeight="1">
      <c r="A4" s="145" t="s">
        <v>182</v>
      </c>
      <c r="B4" s="146"/>
      <c r="C4" s="145" t="s">
        <v>150</v>
      </c>
      <c r="D4" s="145"/>
      <c r="E4" s="145"/>
      <c r="F4" s="145"/>
      <c r="G4" s="145"/>
    </row>
    <row r="5" spans="1:7" ht="18" customHeight="1">
      <c r="A5" s="71" t="s">
        <v>259</v>
      </c>
      <c r="B5" s="66" t="s">
        <v>445</v>
      </c>
      <c r="C5" s="4" t="s">
        <v>374</v>
      </c>
      <c r="D5" s="4" t="s">
        <v>445</v>
      </c>
      <c r="E5" s="4" t="s">
        <v>300</v>
      </c>
      <c r="F5" s="4" t="s">
        <v>298</v>
      </c>
      <c r="G5" s="4" t="s">
        <v>393</v>
      </c>
    </row>
    <row r="6" spans="1:7" ht="18" customHeight="1">
      <c r="A6" s="16" t="s">
        <v>72</v>
      </c>
      <c r="B6" s="99">
        <v>781.679062</v>
      </c>
      <c r="C6" s="61" t="s">
        <v>123</v>
      </c>
      <c r="D6" s="73">
        <f aca="true" t="shared" si="0" ref="D6:D39">SUM(E6:F6)</f>
        <v>0</v>
      </c>
      <c r="E6" s="99">
        <v>0</v>
      </c>
      <c r="F6" s="99">
        <v>0</v>
      </c>
      <c r="G6" s="50"/>
    </row>
    <row r="7" spans="1:7" ht="18" customHeight="1">
      <c r="A7" s="17" t="s">
        <v>444</v>
      </c>
      <c r="B7" s="99">
        <v>781.679062</v>
      </c>
      <c r="C7" s="61" t="s">
        <v>174</v>
      </c>
      <c r="D7" s="73">
        <f t="shared" si="0"/>
        <v>0</v>
      </c>
      <c r="E7" s="99">
        <v>0</v>
      </c>
      <c r="F7" s="99">
        <v>0</v>
      </c>
      <c r="G7" s="50"/>
    </row>
    <row r="8" spans="1:7" ht="18" customHeight="1">
      <c r="A8" s="17" t="s">
        <v>58</v>
      </c>
      <c r="B8" s="99">
        <v>0</v>
      </c>
      <c r="C8" s="61" t="s">
        <v>81</v>
      </c>
      <c r="D8" s="73">
        <f t="shared" si="0"/>
        <v>0</v>
      </c>
      <c r="E8" s="99">
        <v>0</v>
      </c>
      <c r="F8" s="99">
        <v>0</v>
      </c>
      <c r="G8" s="50"/>
    </row>
    <row r="9" spans="1:7" ht="18" customHeight="1">
      <c r="A9" s="17" t="s">
        <v>278</v>
      </c>
      <c r="B9" s="99">
        <v>0</v>
      </c>
      <c r="C9" s="61" t="s">
        <v>195</v>
      </c>
      <c r="D9" s="73">
        <f t="shared" si="0"/>
        <v>690.653735</v>
      </c>
      <c r="E9" s="99">
        <v>690.653735</v>
      </c>
      <c r="F9" s="99">
        <v>0</v>
      </c>
      <c r="G9" s="50"/>
    </row>
    <row r="10" spans="1:7" ht="18" customHeight="1">
      <c r="A10" s="17" t="s">
        <v>10</v>
      </c>
      <c r="B10" s="99">
        <v>0</v>
      </c>
      <c r="C10" s="61" t="s">
        <v>83</v>
      </c>
      <c r="D10" s="73">
        <f t="shared" si="0"/>
        <v>0</v>
      </c>
      <c r="E10" s="99">
        <v>0</v>
      </c>
      <c r="F10" s="99">
        <v>0</v>
      </c>
      <c r="G10" s="74"/>
    </row>
    <row r="11" spans="1:7" ht="18" customHeight="1">
      <c r="A11" s="17" t="s">
        <v>264</v>
      </c>
      <c r="B11" s="99">
        <v>0</v>
      </c>
      <c r="C11" s="61" t="s">
        <v>146</v>
      </c>
      <c r="D11" s="73">
        <f t="shared" si="0"/>
        <v>0</v>
      </c>
      <c r="E11" s="99">
        <v>0</v>
      </c>
      <c r="F11" s="99">
        <v>0</v>
      </c>
      <c r="G11" s="74"/>
    </row>
    <row r="12" spans="1:7" ht="18" customHeight="1">
      <c r="A12" s="17" t="s">
        <v>231</v>
      </c>
      <c r="B12" s="99">
        <v>0</v>
      </c>
      <c r="C12" s="61" t="s">
        <v>382</v>
      </c>
      <c r="D12" s="73">
        <f t="shared" si="0"/>
        <v>0</v>
      </c>
      <c r="E12" s="99">
        <v>0</v>
      </c>
      <c r="F12" s="99">
        <v>0</v>
      </c>
      <c r="G12" s="50"/>
    </row>
    <row r="13" spans="1:7" ht="18" customHeight="1">
      <c r="A13" s="17" t="s">
        <v>258</v>
      </c>
      <c r="B13" s="99">
        <v>0</v>
      </c>
      <c r="C13" s="61" t="s">
        <v>401</v>
      </c>
      <c r="D13" s="73">
        <f t="shared" si="0"/>
        <v>3.2184</v>
      </c>
      <c r="E13" s="99">
        <v>3.2184</v>
      </c>
      <c r="F13" s="99">
        <v>0</v>
      </c>
      <c r="G13" s="50"/>
    </row>
    <row r="14" spans="1:7" ht="18" customHeight="1">
      <c r="A14" s="17" t="s">
        <v>357</v>
      </c>
      <c r="B14" s="99">
        <v>0</v>
      </c>
      <c r="C14" s="62" t="s">
        <v>409</v>
      </c>
      <c r="D14" s="73">
        <f t="shared" si="0"/>
        <v>0</v>
      </c>
      <c r="E14" s="99">
        <v>0</v>
      </c>
      <c r="F14" s="99">
        <v>0</v>
      </c>
      <c r="G14" s="74"/>
    </row>
    <row r="15" spans="1:7" ht="18" customHeight="1">
      <c r="A15" s="72" t="s">
        <v>143</v>
      </c>
      <c r="B15" s="46"/>
      <c r="C15" s="61" t="s">
        <v>113</v>
      </c>
      <c r="D15" s="73">
        <f t="shared" si="0"/>
        <v>44.781247</v>
      </c>
      <c r="E15" s="99">
        <v>44.781247</v>
      </c>
      <c r="F15" s="99">
        <v>0</v>
      </c>
      <c r="G15" s="50"/>
    </row>
    <row r="16" spans="1:7" ht="18" customHeight="1">
      <c r="A16" s="72" t="s">
        <v>221</v>
      </c>
      <c r="B16" s="46"/>
      <c r="C16" s="61" t="s">
        <v>164</v>
      </c>
      <c r="D16" s="73">
        <f t="shared" si="0"/>
        <v>0</v>
      </c>
      <c r="E16" s="99">
        <v>0</v>
      </c>
      <c r="F16" s="99">
        <v>0</v>
      </c>
      <c r="G16" s="50"/>
    </row>
    <row r="17" spans="1:7" ht="18" customHeight="1">
      <c r="A17" s="17"/>
      <c r="B17" s="46"/>
      <c r="C17" s="61" t="s">
        <v>236</v>
      </c>
      <c r="D17" s="73">
        <f t="shared" si="0"/>
        <v>11</v>
      </c>
      <c r="E17" s="99">
        <v>0</v>
      </c>
      <c r="F17" s="99">
        <v>11</v>
      </c>
      <c r="G17" s="50"/>
    </row>
    <row r="18" spans="1:7" ht="18" customHeight="1">
      <c r="A18" s="17" t="s">
        <v>142</v>
      </c>
      <c r="B18" s="99">
        <v>11</v>
      </c>
      <c r="C18" s="61" t="s">
        <v>451</v>
      </c>
      <c r="D18" s="73">
        <f t="shared" si="0"/>
        <v>10</v>
      </c>
      <c r="E18" s="99">
        <v>10</v>
      </c>
      <c r="F18" s="99">
        <v>0</v>
      </c>
      <c r="G18" s="50"/>
    </row>
    <row r="19" spans="1:7" ht="18" customHeight="1">
      <c r="A19" s="17"/>
      <c r="B19" s="46"/>
      <c r="C19" s="61" t="s">
        <v>173</v>
      </c>
      <c r="D19" s="73">
        <f t="shared" si="0"/>
        <v>0</v>
      </c>
      <c r="E19" s="99">
        <v>0</v>
      </c>
      <c r="F19" s="99">
        <v>0</v>
      </c>
      <c r="G19" s="50"/>
    </row>
    <row r="20" spans="1:7" ht="18" customHeight="1">
      <c r="A20" s="17"/>
      <c r="B20" s="46"/>
      <c r="C20" s="61" t="s">
        <v>16</v>
      </c>
      <c r="D20" s="73">
        <f t="shared" si="0"/>
        <v>0</v>
      </c>
      <c r="E20" s="99">
        <v>0</v>
      </c>
      <c r="F20" s="99">
        <v>0</v>
      </c>
      <c r="G20" s="50"/>
    </row>
    <row r="21" spans="1:7" ht="18" customHeight="1">
      <c r="A21" s="17"/>
      <c r="B21" s="46"/>
      <c r="C21" s="61" t="s">
        <v>292</v>
      </c>
      <c r="D21" s="73">
        <f t="shared" si="0"/>
        <v>0</v>
      </c>
      <c r="E21" s="99">
        <v>0</v>
      </c>
      <c r="F21" s="99">
        <v>0</v>
      </c>
      <c r="G21" s="50"/>
    </row>
    <row r="22" spans="1:7" ht="18" customHeight="1">
      <c r="A22" s="17"/>
      <c r="B22" s="46"/>
      <c r="C22" s="61" t="s">
        <v>297</v>
      </c>
      <c r="D22" s="73">
        <f t="shared" si="0"/>
        <v>0</v>
      </c>
      <c r="E22" s="99">
        <v>0</v>
      </c>
      <c r="F22" s="99">
        <v>0</v>
      </c>
      <c r="G22" s="50"/>
    </row>
    <row r="23" spans="1:7" ht="18" customHeight="1">
      <c r="A23" s="17"/>
      <c r="B23" s="46"/>
      <c r="C23" s="61" t="s">
        <v>57</v>
      </c>
      <c r="D23" s="73">
        <f t="shared" si="0"/>
        <v>0</v>
      </c>
      <c r="E23" s="99">
        <v>0</v>
      </c>
      <c r="F23" s="99">
        <v>0</v>
      </c>
      <c r="G23" s="50"/>
    </row>
    <row r="24" spans="1:7" ht="18" customHeight="1">
      <c r="A24" s="16"/>
      <c r="B24" s="46"/>
      <c r="C24" s="61" t="s">
        <v>411</v>
      </c>
      <c r="D24" s="73">
        <f t="shared" si="0"/>
        <v>0</v>
      </c>
      <c r="E24" s="99">
        <v>0</v>
      </c>
      <c r="F24" s="99">
        <v>0</v>
      </c>
      <c r="G24" s="50"/>
    </row>
    <row r="25" spans="1:7" ht="18" customHeight="1">
      <c r="A25" s="18"/>
      <c r="B25" s="45"/>
      <c r="C25" s="61" t="s">
        <v>153</v>
      </c>
      <c r="D25" s="73">
        <f t="shared" si="0"/>
        <v>33.02568</v>
      </c>
      <c r="E25" s="99">
        <v>33.02568</v>
      </c>
      <c r="F25" s="99">
        <v>0</v>
      </c>
      <c r="G25" s="50"/>
    </row>
    <row r="26" spans="1:7" ht="18" customHeight="1">
      <c r="A26" s="4"/>
      <c r="B26" s="45"/>
      <c r="C26" s="61" t="s">
        <v>15</v>
      </c>
      <c r="D26" s="73">
        <f t="shared" si="0"/>
        <v>0</v>
      </c>
      <c r="E26" s="99">
        <v>0</v>
      </c>
      <c r="F26" s="99">
        <v>0</v>
      </c>
      <c r="G26" s="50"/>
    </row>
    <row r="27" spans="1:7" ht="18" customHeight="1">
      <c r="A27" s="4"/>
      <c r="B27" s="45"/>
      <c r="C27" s="61" t="s">
        <v>248</v>
      </c>
      <c r="D27" s="73">
        <f t="shared" si="0"/>
        <v>0</v>
      </c>
      <c r="E27" s="99">
        <v>0</v>
      </c>
      <c r="F27" s="99">
        <v>0</v>
      </c>
      <c r="G27" s="96"/>
    </row>
    <row r="28" spans="1:7" ht="18" customHeight="1">
      <c r="A28" s="4"/>
      <c r="B28" s="45"/>
      <c r="C28" s="61" t="s">
        <v>152</v>
      </c>
      <c r="D28" s="73">
        <f t="shared" si="0"/>
        <v>0</v>
      </c>
      <c r="E28" s="99">
        <v>0</v>
      </c>
      <c r="F28" s="99">
        <v>0</v>
      </c>
      <c r="G28" s="50"/>
    </row>
    <row r="29" spans="1:8" ht="18" customHeight="1">
      <c r="A29" s="4"/>
      <c r="B29" s="45"/>
      <c r="C29" s="61" t="s">
        <v>85</v>
      </c>
      <c r="D29" s="73">
        <f t="shared" si="0"/>
        <v>0</v>
      </c>
      <c r="E29" s="99">
        <v>0</v>
      </c>
      <c r="F29" s="99">
        <v>0</v>
      </c>
      <c r="G29" s="50"/>
      <c r="H29" s="9"/>
    </row>
    <row r="30" spans="1:7" ht="18" customHeight="1">
      <c r="A30" s="4"/>
      <c r="B30" s="45"/>
      <c r="C30" s="61" t="s">
        <v>348</v>
      </c>
      <c r="D30" s="73">
        <f t="shared" si="0"/>
        <v>0</v>
      </c>
      <c r="E30" s="99">
        <v>0</v>
      </c>
      <c r="F30" s="99">
        <v>0</v>
      </c>
      <c r="G30" s="74"/>
    </row>
    <row r="31" spans="1:7" ht="18" customHeight="1">
      <c r="A31" s="4"/>
      <c r="B31" s="45"/>
      <c r="C31" s="61" t="s">
        <v>427</v>
      </c>
      <c r="D31" s="73">
        <f t="shared" si="0"/>
        <v>0</v>
      </c>
      <c r="E31" s="99">
        <v>0</v>
      </c>
      <c r="F31" s="99">
        <v>0</v>
      </c>
      <c r="G31" s="50"/>
    </row>
    <row r="32" spans="1:7" ht="18" customHeight="1">
      <c r="A32" s="4"/>
      <c r="B32" s="45"/>
      <c r="C32" s="61" t="s">
        <v>319</v>
      </c>
      <c r="D32" s="73">
        <f t="shared" si="0"/>
        <v>0</v>
      </c>
      <c r="E32" s="99">
        <v>0</v>
      </c>
      <c r="F32" s="99">
        <v>0</v>
      </c>
      <c r="G32" s="74"/>
    </row>
    <row r="33" spans="1:7" ht="18" customHeight="1">
      <c r="A33" s="4"/>
      <c r="B33" s="45"/>
      <c r="C33" s="61" t="s">
        <v>24</v>
      </c>
      <c r="D33" s="73">
        <f t="shared" si="0"/>
        <v>0</v>
      </c>
      <c r="E33" s="99">
        <v>0</v>
      </c>
      <c r="F33" s="99">
        <v>0</v>
      </c>
      <c r="G33" s="74"/>
    </row>
    <row r="34" spans="1:7" ht="18" customHeight="1">
      <c r="A34" s="4"/>
      <c r="B34" s="45"/>
      <c r="C34" s="61" t="s">
        <v>270</v>
      </c>
      <c r="D34" s="73">
        <f t="shared" si="0"/>
        <v>0</v>
      </c>
      <c r="E34" s="99">
        <v>0</v>
      </c>
      <c r="F34" s="99">
        <v>0</v>
      </c>
      <c r="G34" s="74"/>
    </row>
    <row r="35" spans="1:7" ht="18" customHeight="1">
      <c r="A35" s="4" t="s">
        <v>329</v>
      </c>
      <c r="B35" s="46">
        <f>B6+B18</f>
        <v>792.679062</v>
      </c>
      <c r="C35" s="18" t="s">
        <v>202</v>
      </c>
      <c r="D35" s="73">
        <f t="shared" si="0"/>
        <v>792.6790619999999</v>
      </c>
      <c r="E35" s="97">
        <f>SUM(E6:E34)</f>
        <v>781.6790619999999</v>
      </c>
      <c r="F35" s="45">
        <f>SUM(F6:F34)</f>
        <v>11</v>
      </c>
      <c r="G35" s="50"/>
    </row>
    <row r="36" spans="1:7" ht="18" customHeight="1">
      <c r="A36" s="16" t="s">
        <v>381</v>
      </c>
      <c r="B36" s="53">
        <f>SUM(B37:B38)</f>
        <v>0</v>
      </c>
      <c r="C36" s="18"/>
      <c r="D36" s="73">
        <f t="shared" si="0"/>
        <v>0</v>
      </c>
      <c r="E36" s="45"/>
      <c r="F36" s="50"/>
      <c r="G36" s="50"/>
    </row>
    <row r="37" spans="1:7" ht="18" customHeight="1">
      <c r="A37" s="17" t="s">
        <v>213</v>
      </c>
      <c r="B37" s="100">
        <v>0</v>
      </c>
      <c r="C37" s="18"/>
      <c r="D37" s="73">
        <f t="shared" si="0"/>
        <v>0</v>
      </c>
      <c r="E37" s="45"/>
      <c r="F37" s="50"/>
      <c r="G37" s="50"/>
    </row>
    <row r="38" spans="1:7" ht="18" customHeight="1">
      <c r="A38" s="16" t="s">
        <v>80</v>
      </c>
      <c r="B38" s="99">
        <v>0</v>
      </c>
      <c r="C38" s="18"/>
      <c r="D38" s="73">
        <f t="shared" si="0"/>
        <v>0</v>
      </c>
      <c r="E38" s="45"/>
      <c r="F38" s="50"/>
      <c r="G38" s="50"/>
    </row>
    <row r="39" spans="1:7" ht="18" customHeight="1">
      <c r="A39" s="4" t="s">
        <v>370</v>
      </c>
      <c r="B39" s="45">
        <f>SUM(B35:B36)</f>
        <v>792.679062</v>
      </c>
      <c r="C39" s="4" t="s">
        <v>77</v>
      </c>
      <c r="D39" s="73">
        <f t="shared" si="0"/>
        <v>792.6790619999999</v>
      </c>
      <c r="E39" s="45">
        <f>E35</f>
        <v>781.6790619999999</v>
      </c>
      <c r="F39" s="45">
        <f>F35</f>
        <v>11</v>
      </c>
      <c r="G39" s="50"/>
    </row>
    <row r="40" ht="12.75" customHeight="1">
      <c r="B40" s="9"/>
    </row>
    <row r="42" spans="2:4" ht="12.75" customHeight="1">
      <c r="B42" s="9"/>
      <c r="C42" s="9"/>
      <c r="D42" s="9"/>
    </row>
    <row r="45" ht="12.75" customHeight="1">
      <c r="E45" s="9"/>
    </row>
  </sheetData>
  <mergeCells count="3">
    <mergeCell ref="A4:B4"/>
    <mergeCell ref="C4:G4"/>
    <mergeCell ref="A2:G2"/>
  </mergeCells>
  <printOptions horizontalCentered="1"/>
  <pageMargins left="0" right="0" top="0" bottom="0.39370078740157477" header="0.39370078740157477" footer="0.19685039370078738"/>
  <pageSetup fitToHeight="99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5" style="0" customWidth="1"/>
    <col min="2" max="2" width="40.83203125" style="0" customWidth="1"/>
    <col min="3" max="3" width="9.83203125" style="0" customWidth="1"/>
    <col min="4" max="4" width="15.33203125" style="0" customWidth="1"/>
    <col min="5" max="10" width="14.16015625" style="0" customWidth="1"/>
  </cols>
  <sheetData>
    <row r="1" spans="1:10" ht="12.75" customHeight="1">
      <c r="A1" s="88"/>
      <c r="J1" s="10" t="s">
        <v>215</v>
      </c>
    </row>
    <row r="2" spans="1:10" ht="27" customHeight="1">
      <c r="A2" s="167" t="s">
        <v>160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2.75" customHeight="1">
      <c r="A3" s="144" t="s">
        <v>464</v>
      </c>
      <c r="J3" t="s">
        <v>241</v>
      </c>
    </row>
    <row r="4" spans="1:10" ht="19.5" customHeight="1">
      <c r="A4" s="168" t="s">
        <v>299</v>
      </c>
      <c r="B4" s="170" t="s">
        <v>365</v>
      </c>
      <c r="C4" s="170" t="s">
        <v>14</v>
      </c>
      <c r="D4" s="148" t="s">
        <v>362</v>
      </c>
      <c r="E4" s="148" t="s">
        <v>354</v>
      </c>
      <c r="F4" s="148"/>
      <c r="G4" s="148"/>
      <c r="H4" s="148" t="s">
        <v>281</v>
      </c>
      <c r="I4" s="148"/>
      <c r="J4" s="148"/>
    </row>
    <row r="5" spans="1:10" ht="19.5" customHeight="1">
      <c r="A5" s="169"/>
      <c r="B5" s="169"/>
      <c r="C5" s="169"/>
      <c r="D5" s="171"/>
      <c r="E5" s="89" t="s">
        <v>108</v>
      </c>
      <c r="F5" s="89" t="s">
        <v>42</v>
      </c>
      <c r="G5" s="89" t="s">
        <v>287</v>
      </c>
      <c r="H5" s="90" t="s">
        <v>108</v>
      </c>
      <c r="I5" s="90" t="s">
        <v>42</v>
      </c>
      <c r="J5" s="90" t="s">
        <v>287</v>
      </c>
    </row>
    <row r="6" spans="1:10" ht="19.5" customHeight="1">
      <c r="A6" s="140"/>
      <c r="B6" s="140" t="s">
        <v>108</v>
      </c>
      <c r="C6" s="140"/>
      <c r="D6" s="138"/>
      <c r="E6" s="142">
        <f aca="true" t="shared" si="0" ref="E6:J6">E7+E12+E21</f>
        <v>792.679062</v>
      </c>
      <c r="F6" s="136">
        <f t="shared" si="0"/>
        <v>652.679062</v>
      </c>
      <c r="G6" s="136">
        <f t="shared" si="0"/>
        <v>140</v>
      </c>
      <c r="H6" s="136">
        <f t="shared" si="0"/>
        <v>781.679062</v>
      </c>
      <c r="I6" s="136">
        <f t="shared" si="0"/>
        <v>652.679062</v>
      </c>
      <c r="J6" s="136">
        <f t="shared" si="0"/>
        <v>129</v>
      </c>
    </row>
    <row r="7" spans="1:10" ht="19.5" customHeight="1">
      <c r="A7" s="141" t="s">
        <v>141</v>
      </c>
      <c r="B7" s="141" t="s">
        <v>366</v>
      </c>
      <c r="C7" s="141"/>
      <c r="D7" s="139"/>
      <c r="E7" s="143">
        <f aca="true" t="shared" si="1" ref="E7:J7">SUM(E8:E11)</f>
        <v>558.252872</v>
      </c>
      <c r="F7" s="137">
        <f t="shared" si="1"/>
        <v>558.252872</v>
      </c>
      <c r="G7" s="137">
        <f t="shared" si="1"/>
        <v>0</v>
      </c>
      <c r="H7" s="137">
        <f t="shared" si="1"/>
        <v>558.252872</v>
      </c>
      <c r="I7" s="137">
        <f t="shared" si="1"/>
        <v>558.252872</v>
      </c>
      <c r="J7" s="137">
        <f t="shared" si="1"/>
        <v>0</v>
      </c>
    </row>
    <row r="8" spans="1:10" ht="19.5" customHeight="1">
      <c r="A8" s="141" t="s">
        <v>100</v>
      </c>
      <c r="B8" s="141" t="s">
        <v>344</v>
      </c>
      <c r="C8" s="141"/>
      <c r="D8" s="139"/>
      <c r="E8" s="143">
        <v>295.2905</v>
      </c>
      <c r="F8" s="137">
        <v>295.2905</v>
      </c>
      <c r="G8" s="137">
        <v>0</v>
      </c>
      <c r="H8" s="137">
        <v>295.2905</v>
      </c>
      <c r="I8" s="137">
        <v>295.2905</v>
      </c>
      <c r="J8" s="137">
        <v>0</v>
      </c>
    </row>
    <row r="9" spans="1:10" ht="19.5" customHeight="1">
      <c r="A9" s="141" t="s">
        <v>223</v>
      </c>
      <c r="B9" s="141" t="s">
        <v>95</v>
      </c>
      <c r="C9" s="141"/>
      <c r="D9" s="139"/>
      <c r="E9" s="143">
        <v>174.384692</v>
      </c>
      <c r="F9" s="137">
        <v>174.384692</v>
      </c>
      <c r="G9" s="137">
        <v>0</v>
      </c>
      <c r="H9" s="137">
        <v>174.384692</v>
      </c>
      <c r="I9" s="137">
        <v>174.384692</v>
      </c>
      <c r="J9" s="137">
        <v>0</v>
      </c>
    </row>
    <row r="10" spans="1:10" ht="19.5" customHeight="1">
      <c r="A10" s="141" t="s">
        <v>346</v>
      </c>
      <c r="B10" s="141" t="s">
        <v>378</v>
      </c>
      <c r="C10" s="141"/>
      <c r="D10" s="139"/>
      <c r="E10" s="143">
        <v>33.02568</v>
      </c>
      <c r="F10" s="137">
        <v>33.02568</v>
      </c>
      <c r="G10" s="137">
        <v>0</v>
      </c>
      <c r="H10" s="137">
        <v>33.02568</v>
      </c>
      <c r="I10" s="137">
        <v>33.02568</v>
      </c>
      <c r="J10" s="137">
        <v>0</v>
      </c>
    </row>
    <row r="11" spans="1:10" ht="19.5" customHeight="1">
      <c r="A11" s="141" t="s">
        <v>431</v>
      </c>
      <c r="B11" s="141" t="s">
        <v>197</v>
      </c>
      <c r="C11" s="141"/>
      <c r="D11" s="139"/>
      <c r="E11" s="143">
        <v>55.552</v>
      </c>
      <c r="F11" s="137">
        <v>55.552</v>
      </c>
      <c r="G11" s="137">
        <v>0</v>
      </c>
      <c r="H11" s="137">
        <v>55.552</v>
      </c>
      <c r="I11" s="137">
        <v>55.552</v>
      </c>
      <c r="J11" s="137">
        <v>0</v>
      </c>
    </row>
    <row r="12" spans="1:10" ht="19.5" customHeight="1">
      <c r="A12" s="141" t="s">
        <v>28</v>
      </c>
      <c r="B12" s="141" t="s">
        <v>468</v>
      </c>
      <c r="C12" s="141"/>
      <c r="D12" s="139"/>
      <c r="E12" s="143">
        <f aca="true" t="shared" si="2" ref="E12:J12">SUM(E13:E20)</f>
        <v>231.18574</v>
      </c>
      <c r="F12" s="137">
        <f t="shared" si="2"/>
        <v>91.18574</v>
      </c>
      <c r="G12" s="137">
        <f t="shared" si="2"/>
        <v>140</v>
      </c>
      <c r="H12" s="137">
        <f t="shared" si="2"/>
        <v>220.18573999999998</v>
      </c>
      <c r="I12" s="137">
        <f t="shared" si="2"/>
        <v>91.18574</v>
      </c>
      <c r="J12" s="137">
        <f t="shared" si="2"/>
        <v>129</v>
      </c>
    </row>
    <row r="13" spans="1:10" ht="19.5" customHeight="1">
      <c r="A13" s="141" t="s">
        <v>228</v>
      </c>
      <c r="B13" s="141" t="s">
        <v>417</v>
      </c>
      <c r="C13" s="141"/>
      <c r="D13" s="139"/>
      <c r="E13" s="143">
        <v>163.99574</v>
      </c>
      <c r="F13" s="137">
        <v>61.69574</v>
      </c>
      <c r="G13" s="137">
        <v>102.3</v>
      </c>
      <c r="H13" s="137">
        <v>153.69574</v>
      </c>
      <c r="I13" s="137">
        <v>61.69574</v>
      </c>
      <c r="J13" s="137">
        <v>92</v>
      </c>
    </row>
    <row r="14" spans="1:10" ht="19.5" customHeight="1">
      <c r="A14" s="141" t="s">
        <v>109</v>
      </c>
      <c r="B14" s="141" t="s">
        <v>1</v>
      </c>
      <c r="C14" s="141"/>
      <c r="D14" s="139"/>
      <c r="E14" s="143">
        <v>0.54</v>
      </c>
      <c r="F14" s="137">
        <v>0.44</v>
      </c>
      <c r="G14" s="137">
        <v>0.1</v>
      </c>
      <c r="H14" s="137">
        <v>0.44</v>
      </c>
      <c r="I14" s="137">
        <v>0.44</v>
      </c>
      <c r="J14" s="137">
        <v>0</v>
      </c>
    </row>
    <row r="15" spans="1:10" ht="19.5" customHeight="1">
      <c r="A15" s="141" t="s">
        <v>466</v>
      </c>
      <c r="B15" s="141" t="s">
        <v>107</v>
      </c>
      <c r="C15" s="141"/>
      <c r="D15" s="139"/>
      <c r="E15" s="143">
        <v>6.5</v>
      </c>
      <c r="F15" s="137">
        <v>6.5</v>
      </c>
      <c r="G15" s="137">
        <v>0</v>
      </c>
      <c r="H15" s="137">
        <v>6.5</v>
      </c>
      <c r="I15" s="137">
        <v>6.5</v>
      </c>
      <c r="J15" s="137">
        <v>0</v>
      </c>
    </row>
    <row r="16" spans="1:10" ht="19.5" customHeight="1">
      <c r="A16" s="141" t="s">
        <v>226</v>
      </c>
      <c r="B16" s="141" t="s">
        <v>127</v>
      </c>
      <c r="C16" s="141"/>
      <c r="D16" s="139"/>
      <c r="E16" s="143">
        <v>2.5</v>
      </c>
      <c r="F16" s="137">
        <v>0</v>
      </c>
      <c r="G16" s="137">
        <v>2.5</v>
      </c>
      <c r="H16" s="137">
        <v>2.2</v>
      </c>
      <c r="I16" s="137">
        <v>0</v>
      </c>
      <c r="J16" s="137">
        <v>2.2</v>
      </c>
    </row>
    <row r="17" spans="1:10" ht="19.5" customHeight="1">
      <c r="A17" s="141" t="s">
        <v>105</v>
      </c>
      <c r="B17" s="141" t="s">
        <v>338</v>
      </c>
      <c r="C17" s="141"/>
      <c r="D17" s="139"/>
      <c r="E17" s="143">
        <v>7.25</v>
      </c>
      <c r="F17" s="137">
        <v>7.05</v>
      </c>
      <c r="G17" s="137">
        <v>0.2</v>
      </c>
      <c r="H17" s="137">
        <v>7.05</v>
      </c>
      <c r="I17" s="137">
        <v>7.05</v>
      </c>
      <c r="J17" s="137">
        <v>0</v>
      </c>
    </row>
    <row r="18" spans="1:10" ht="19.5" customHeight="1">
      <c r="A18" s="141" t="s">
        <v>356</v>
      </c>
      <c r="B18" s="141" t="s">
        <v>155</v>
      </c>
      <c r="C18" s="141"/>
      <c r="D18" s="139"/>
      <c r="E18" s="143">
        <v>12.5</v>
      </c>
      <c r="F18" s="137">
        <v>12.5</v>
      </c>
      <c r="G18" s="137">
        <v>0</v>
      </c>
      <c r="H18" s="137">
        <v>12.5</v>
      </c>
      <c r="I18" s="137">
        <v>12.5</v>
      </c>
      <c r="J18" s="137">
        <v>0</v>
      </c>
    </row>
    <row r="19" spans="1:10" ht="19.5" customHeight="1">
      <c r="A19" s="141" t="s">
        <v>225</v>
      </c>
      <c r="B19" s="141" t="s">
        <v>337</v>
      </c>
      <c r="C19" s="141"/>
      <c r="D19" s="139"/>
      <c r="E19" s="143">
        <v>6.8</v>
      </c>
      <c r="F19" s="137">
        <v>2</v>
      </c>
      <c r="G19" s="137">
        <v>4.8</v>
      </c>
      <c r="H19" s="137">
        <v>6.7</v>
      </c>
      <c r="I19" s="137">
        <v>2</v>
      </c>
      <c r="J19" s="137">
        <v>4.7</v>
      </c>
    </row>
    <row r="20" spans="1:10" ht="19.5" customHeight="1">
      <c r="A20" s="141" t="s">
        <v>323</v>
      </c>
      <c r="B20" s="141" t="s">
        <v>214</v>
      </c>
      <c r="C20" s="141"/>
      <c r="D20" s="139"/>
      <c r="E20" s="143">
        <v>31.1</v>
      </c>
      <c r="F20" s="137">
        <v>1</v>
      </c>
      <c r="G20" s="137">
        <v>30.1</v>
      </c>
      <c r="H20" s="137">
        <v>31.1</v>
      </c>
      <c r="I20" s="137">
        <v>1</v>
      </c>
      <c r="J20" s="137">
        <v>30.1</v>
      </c>
    </row>
    <row r="21" spans="1:10" ht="19.5" customHeight="1">
      <c r="A21" s="141" t="s">
        <v>139</v>
      </c>
      <c r="B21" s="141" t="s">
        <v>19</v>
      </c>
      <c r="C21" s="141"/>
      <c r="D21" s="139"/>
      <c r="E21" s="143">
        <f aca="true" t="shared" si="3" ref="E21:J21">SUM(E22:E23)</f>
        <v>3.24045</v>
      </c>
      <c r="F21" s="137">
        <f t="shared" si="3"/>
        <v>3.24045</v>
      </c>
      <c r="G21" s="137">
        <f t="shared" si="3"/>
        <v>0</v>
      </c>
      <c r="H21" s="137">
        <f t="shared" si="3"/>
        <v>3.24045</v>
      </c>
      <c r="I21" s="137">
        <f t="shared" si="3"/>
        <v>3.24045</v>
      </c>
      <c r="J21" s="137">
        <f t="shared" si="3"/>
        <v>0</v>
      </c>
    </row>
    <row r="22" spans="1:10" ht="19.5" customHeight="1">
      <c r="A22" s="141" t="s">
        <v>402</v>
      </c>
      <c r="B22" s="141" t="s">
        <v>43</v>
      </c>
      <c r="C22" s="141"/>
      <c r="D22" s="139"/>
      <c r="E22" s="143">
        <v>3.2184</v>
      </c>
      <c r="F22" s="137">
        <v>3.2184</v>
      </c>
      <c r="G22" s="137">
        <v>0</v>
      </c>
      <c r="H22" s="137">
        <v>3.2184</v>
      </c>
      <c r="I22" s="137">
        <v>3.2184</v>
      </c>
      <c r="J22" s="137">
        <v>0</v>
      </c>
    </row>
    <row r="23" spans="1:10" ht="19.5" customHeight="1">
      <c r="A23" s="141" t="s">
        <v>406</v>
      </c>
      <c r="B23" s="141" t="s">
        <v>0</v>
      </c>
      <c r="C23" s="141"/>
      <c r="D23" s="139"/>
      <c r="E23" s="143">
        <v>0.02205</v>
      </c>
      <c r="F23" s="137">
        <v>0.02205</v>
      </c>
      <c r="G23" s="137">
        <v>0</v>
      </c>
      <c r="H23" s="137">
        <v>0.02205</v>
      </c>
      <c r="I23" s="137">
        <v>0.02205</v>
      </c>
      <c r="J23" s="137">
        <v>0</v>
      </c>
    </row>
    <row r="24" spans="1:10" ht="19.5" customHeight="1">
      <c r="A24" s="140" t="s">
        <v>91</v>
      </c>
      <c r="B24" s="140" t="s">
        <v>464</v>
      </c>
      <c r="C24" s="140"/>
      <c r="D24" s="138"/>
      <c r="E24" s="142">
        <f aca="true" t="shared" si="4" ref="E24:J24">E25+E41+E67</f>
        <v>792.679062</v>
      </c>
      <c r="F24" s="136">
        <f t="shared" si="4"/>
        <v>652.679062</v>
      </c>
      <c r="G24" s="136">
        <f t="shared" si="4"/>
        <v>140</v>
      </c>
      <c r="H24" s="136">
        <f t="shared" si="4"/>
        <v>781.679062</v>
      </c>
      <c r="I24" s="136">
        <f t="shared" si="4"/>
        <v>652.679062</v>
      </c>
      <c r="J24" s="136">
        <f t="shared" si="4"/>
        <v>129</v>
      </c>
    </row>
    <row r="25" spans="1:10" ht="19.5" customHeight="1">
      <c r="A25" s="140" t="s">
        <v>463</v>
      </c>
      <c r="B25" s="140" t="s">
        <v>87</v>
      </c>
      <c r="C25" s="140"/>
      <c r="D25" s="138"/>
      <c r="E25" s="142">
        <f aca="true" t="shared" si="5" ref="E25:J25">E26+E30+E36+E38</f>
        <v>558.252872</v>
      </c>
      <c r="F25" s="136">
        <f t="shared" si="5"/>
        <v>558.252872</v>
      </c>
      <c r="G25" s="136">
        <f t="shared" si="5"/>
        <v>0</v>
      </c>
      <c r="H25" s="136">
        <f t="shared" si="5"/>
        <v>558.252872</v>
      </c>
      <c r="I25" s="136">
        <f t="shared" si="5"/>
        <v>558.252872</v>
      </c>
      <c r="J25" s="136">
        <f t="shared" si="5"/>
        <v>0</v>
      </c>
    </row>
    <row r="26" spans="1:10" ht="19.5" customHeight="1">
      <c r="A26" s="140" t="s">
        <v>22</v>
      </c>
      <c r="B26" s="140" t="s">
        <v>7</v>
      </c>
      <c r="C26" s="140"/>
      <c r="D26" s="138"/>
      <c r="E26" s="142">
        <f aca="true" t="shared" si="6" ref="E26:J26">SUM(E27:E29)</f>
        <v>295.2905</v>
      </c>
      <c r="F26" s="136">
        <f t="shared" si="6"/>
        <v>295.2905</v>
      </c>
      <c r="G26" s="136">
        <f t="shared" si="6"/>
        <v>0</v>
      </c>
      <c r="H26" s="136">
        <f t="shared" si="6"/>
        <v>295.2905</v>
      </c>
      <c r="I26" s="136">
        <f t="shared" si="6"/>
        <v>295.2905</v>
      </c>
      <c r="J26" s="136">
        <f t="shared" si="6"/>
        <v>0</v>
      </c>
    </row>
    <row r="27" spans="1:10" ht="19.5" customHeight="1">
      <c r="A27" s="140" t="s">
        <v>288</v>
      </c>
      <c r="B27" s="140" t="s">
        <v>288</v>
      </c>
      <c r="C27" s="140" t="s">
        <v>388</v>
      </c>
      <c r="D27" s="138" t="s">
        <v>428</v>
      </c>
      <c r="E27" s="142">
        <v>150.2532</v>
      </c>
      <c r="F27" s="136">
        <v>150.2532</v>
      </c>
      <c r="G27" s="136">
        <v>0</v>
      </c>
      <c r="H27" s="136">
        <v>150.2532</v>
      </c>
      <c r="I27" s="136">
        <v>150.2532</v>
      </c>
      <c r="J27" s="136">
        <v>0</v>
      </c>
    </row>
    <row r="28" spans="1:10" ht="19.5" customHeight="1">
      <c r="A28" s="140" t="s">
        <v>288</v>
      </c>
      <c r="B28" s="140" t="s">
        <v>288</v>
      </c>
      <c r="C28" s="140" t="s">
        <v>267</v>
      </c>
      <c r="D28" s="138" t="s">
        <v>125</v>
      </c>
      <c r="E28" s="142">
        <v>124.9608</v>
      </c>
      <c r="F28" s="136">
        <v>124.9608</v>
      </c>
      <c r="G28" s="136">
        <v>0</v>
      </c>
      <c r="H28" s="136">
        <v>124.9608</v>
      </c>
      <c r="I28" s="136">
        <v>124.9608</v>
      </c>
      <c r="J28" s="136">
        <v>0</v>
      </c>
    </row>
    <row r="29" spans="1:10" ht="19.5" customHeight="1">
      <c r="A29" s="140" t="s">
        <v>288</v>
      </c>
      <c r="B29" s="140" t="s">
        <v>288</v>
      </c>
      <c r="C29" s="140" t="s">
        <v>140</v>
      </c>
      <c r="D29" s="138" t="s">
        <v>185</v>
      </c>
      <c r="E29" s="142">
        <v>20.0765</v>
      </c>
      <c r="F29" s="136">
        <v>20.0765</v>
      </c>
      <c r="G29" s="136">
        <v>0</v>
      </c>
      <c r="H29" s="136">
        <v>20.0765</v>
      </c>
      <c r="I29" s="136">
        <v>20.0765</v>
      </c>
      <c r="J29" s="136">
        <v>0</v>
      </c>
    </row>
    <row r="30" spans="1:10" ht="19.5" customHeight="1">
      <c r="A30" s="140" t="s">
        <v>136</v>
      </c>
      <c r="B30" s="140" t="s">
        <v>317</v>
      </c>
      <c r="C30" s="140"/>
      <c r="D30" s="138"/>
      <c r="E30" s="142">
        <f aca="true" t="shared" si="7" ref="E30:J30">SUM(E31:E35)</f>
        <v>174.384692</v>
      </c>
      <c r="F30" s="136">
        <f t="shared" si="7"/>
        <v>174.384692</v>
      </c>
      <c r="G30" s="136">
        <f t="shared" si="7"/>
        <v>0</v>
      </c>
      <c r="H30" s="136">
        <f t="shared" si="7"/>
        <v>174.384692</v>
      </c>
      <c r="I30" s="136">
        <f t="shared" si="7"/>
        <v>174.384692</v>
      </c>
      <c r="J30" s="136">
        <f t="shared" si="7"/>
        <v>0</v>
      </c>
    </row>
    <row r="31" spans="1:10" ht="19.5" customHeight="1">
      <c r="A31" s="140" t="s">
        <v>288</v>
      </c>
      <c r="B31" s="140" t="s">
        <v>288</v>
      </c>
      <c r="C31" s="140" t="s">
        <v>26</v>
      </c>
      <c r="D31" s="138" t="s">
        <v>5</v>
      </c>
      <c r="E31" s="142">
        <v>84.6485</v>
      </c>
      <c r="F31" s="136">
        <v>84.6485</v>
      </c>
      <c r="G31" s="136">
        <v>0</v>
      </c>
      <c r="H31" s="136">
        <v>84.6485</v>
      </c>
      <c r="I31" s="136">
        <v>84.6485</v>
      </c>
      <c r="J31" s="136">
        <v>0</v>
      </c>
    </row>
    <row r="32" spans="1:10" ht="19.5" customHeight="1">
      <c r="A32" s="140" t="s">
        <v>288</v>
      </c>
      <c r="B32" s="140" t="s">
        <v>288</v>
      </c>
      <c r="C32" s="140" t="s">
        <v>390</v>
      </c>
      <c r="D32" s="138" t="s">
        <v>41</v>
      </c>
      <c r="E32" s="142">
        <v>38.934453</v>
      </c>
      <c r="F32" s="136">
        <v>38.934453</v>
      </c>
      <c r="G32" s="136">
        <v>0</v>
      </c>
      <c r="H32" s="136">
        <v>38.934453</v>
      </c>
      <c r="I32" s="136">
        <v>38.934453</v>
      </c>
      <c r="J32" s="136">
        <v>0</v>
      </c>
    </row>
    <row r="33" spans="1:10" ht="19.5" customHeight="1">
      <c r="A33" s="140" t="s">
        <v>288</v>
      </c>
      <c r="B33" s="140" t="s">
        <v>288</v>
      </c>
      <c r="C33" s="140" t="s">
        <v>179</v>
      </c>
      <c r="D33" s="138" t="s">
        <v>222</v>
      </c>
      <c r="E33" s="142">
        <v>30.428687</v>
      </c>
      <c r="F33" s="136">
        <v>30.428687</v>
      </c>
      <c r="G33" s="136">
        <v>0</v>
      </c>
      <c r="H33" s="136">
        <v>30.428687</v>
      </c>
      <c r="I33" s="136">
        <v>30.428687</v>
      </c>
      <c r="J33" s="136">
        <v>0</v>
      </c>
    </row>
    <row r="34" spans="1:10" ht="19.5" customHeight="1">
      <c r="A34" s="140" t="s">
        <v>288</v>
      </c>
      <c r="B34" s="140" t="s">
        <v>288</v>
      </c>
      <c r="C34" s="140" t="s">
        <v>309</v>
      </c>
      <c r="D34" s="138" t="s">
        <v>452</v>
      </c>
      <c r="E34" s="142">
        <v>14.35256</v>
      </c>
      <c r="F34" s="136">
        <v>14.35256</v>
      </c>
      <c r="G34" s="136">
        <v>0</v>
      </c>
      <c r="H34" s="136">
        <v>14.35256</v>
      </c>
      <c r="I34" s="136">
        <v>14.35256</v>
      </c>
      <c r="J34" s="136">
        <v>0</v>
      </c>
    </row>
    <row r="35" spans="1:10" ht="19.5" customHeight="1">
      <c r="A35" s="140" t="s">
        <v>288</v>
      </c>
      <c r="B35" s="140" t="s">
        <v>288</v>
      </c>
      <c r="C35" s="140" t="s">
        <v>424</v>
      </c>
      <c r="D35" s="138" t="s">
        <v>55</v>
      </c>
      <c r="E35" s="142">
        <v>6.020492</v>
      </c>
      <c r="F35" s="136">
        <v>6.020492</v>
      </c>
      <c r="G35" s="136">
        <v>0</v>
      </c>
      <c r="H35" s="136">
        <v>6.020492</v>
      </c>
      <c r="I35" s="136">
        <v>6.020492</v>
      </c>
      <c r="J35" s="136">
        <v>0</v>
      </c>
    </row>
    <row r="36" spans="1:10" ht="19.5" customHeight="1">
      <c r="A36" s="140" t="s">
        <v>265</v>
      </c>
      <c r="B36" s="140" t="s">
        <v>482</v>
      </c>
      <c r="C36" s="140"/>
      <c r="D36" s="138"/>
      <c r="E36" s="142">
        <f aca="true" t="shared" si="8" ref="E36:J36">E37</f>
        <v>33.02568</v>
      </c>
      <c r="F36" s="136">
        <f t="shared" si="8"/>
        <v>33.02568</v>
      </c>
      <c r="G36" s="136">
        <f t="shared" si="8"/>
        <v>0</v>
      </c>
      <c r="H36" s="136">
        <f t="shared" si="8"/>
        <v>33.02568</v>
      </c>
      <c r="I36" s="136">
        <f t="shared" si="8"/>
        <v>33.02568</v>
      </c>
      <c r="J36" s="136">
        <f t="shared" si="8"/>
        <v>0</v>
      </c>
    </row>
    <row r="37" spans="1:10" ht="19.5" customHeight="1">
      <c r="A37" s="140" t="s">
        <v>288</v>
      </c>
      <c r="B37" s="140" t="s">
        <v>288</v>
      </c>
      <c r="C37" s="140" t="s">
        <v>52</v>
      </c>
      <c r="D37" s="138" t="s">
        <v>37</v>
      </c>
      <c r="E37" s="142">
        <v>33.02568</v>
      </c>
      <c r="F37" s="136">
        <v>33.02568</v>
      </c>
      <c r="G37" s="136">
        <v>0</v>
      </c>
      <c r="H37" s="136">
        <v>33.02568</v>
      </c>
      <c r="I37" s="136">
        <v>33.02568</v>
      </c>
      <c r="J37" s="136">
        <v>0</v>
      </c>
    </row>
    <row r="38" spans="1:10" ht="19.5" customHeight="1">
      <c r="A38" s="140" t="s">
        <v>421</v>
      </c>
      <c r="B38" s="140" t="s">
        <v>418</v>
      </c>
      <c r="C38" s="140"/>
      <c r="D38" s="138"/>
      <c r="E38" s="142">
        <f aca="true" t="shared" si="9" ref="E38:J38">SUM(E39:E40)</f>
        <v>55.55199999999999</v>
      </c>
      <c r="F38" s="136">
        <f t="shared" si="9"/>
        <v>55.55199999999999</v>
      </c>
      <c r="G38" s="136">
        <f t="shared" si="9"/>
        <v>0</v>
      </c>
      <c r="H38" s="136">
        <f t="shared" si="9"/>
        <v>55.55199999999999</v>
      </c>
      <c r="I38" s="136">
        <f t="shared" si="9"/>
        <v>55.55199999999999</v>
      </c>
      <c r="J38" s="136">
        <f t="shared" si="9"/>
        <v>0</v>
      </c>
    </row>
    <row r="39" spans="1:10" ht="19.5" customHeight="1">
      <c r="A39" s="140" t="s">
        <v>288</v>
      </c>
      <c r="B39" s="140" t="s">
        <v>288</v>
      </c>
      <c r="C39" s="140" t="s">
        <v>273</v>
      </c>
      <c r="D39" s="138" t="s">
        <v>250</v>
      </c>
      <c r="E39" s="142">
        <v>15.2</v>
      </c>
      <c r="F39" s="136">
        <v>15.2</v>
      </c>
      <c r="G39" s="136">
        <v>0</v>
      </c>
      <c r="H39" s="136">
        <v>15.2</v>
      </c>
      <c r="I39" s="136">
        <v>15.2</v>
      </c>
      <c r="J39" s="136">
        <v>0</v>
      </c>
    </row>
    <row r="40" spans="1:10" ht="19.5" customHeight="1">
      <c r="A40" s="140" t="s">
        <v>288</v>
      </c>
      <c r="B40" s="140" t="s">
        <v>288</v>
      </c>
      <c r="C40" s="140" t="s">
        <v>54</v>
      </c>
      <c r="D40" s="138" t="s">
        <v>465</v>
      </c>
      <c r="E40" s="142">
        <v>40.352</v>
      </c>
      <c r="F40" s="136">
        <v>40.352</v>
      </c>
      <c r="G40" s="136">
        <v>0</v>
      </c>
      <c r="H40" s="136">
        <v>40.352</v>
      </c>
      <c r="I40" s="136">
        <v>40.352</v>
      </c>
      <c r="J40" s="136">
        <v>0</v>
      </c>
    </row>
    <row r="41" spans="1:10" ht="19.5" customHeight="1">
      <c r="A41" s="140" t="s">
        <v>353</v>
      </c>
      <c r="B41" s="140" t="s">
        <v>176</v>
      </c>
      <c r="C41" s="140"/>
      <c r="D41" s="138"/>
      <c r="E41" s="142">
        <f aca="true" t="shared" si="10" ref="E41:J41">E42+E52+E54+E56+E59+E61+E63+E65</f>
        <v>231.18574</v>
      </c>
      <c r="F41" s="136">
        <f t="shared" si="10"/>
        <v>91.18574</v>
      </c>
      <c r="G41" s="136">
        <f t="shared" si="10"/>
        <v>140</v>
      </c>
      <c r="H41" s="136">
        <f t="shared" si="10"/>
        <v>220.18573999999998</v>
      </c>
      <c r="I41" s="136">
        <f t="shared" si="10"/>
        <v>91.18574</v>
      </c>
      <c r="J41" s="136">
        <f t="shared" si="10"/>
        <v>129</v>
      </c>
    </row>
    <row r="42" spans="1:10" ht="19.5" customHeight="1">
      <c r="A42" s="140" t="s">
        <v>145</v>
      </c>
      <c r="B42" s="140" t="s">
        <v>257</v>
      </c>
      <c r="C42" s="140"/>
      <c r="D42" s="138"/>
      <c r="E42" s="142">
        <f aca="true" t="shared" si="11" ref="E42:J42">SUM(E43:E51)</f>
        <v>163.99574</v>
      </c>
      <c r="F42" s="136">
        <f t="shared" si="11"/>
        <v>61.69574</v>
      </c>
      <c r="G42" s="136">
        <f t="shared" si="11"/>
        <v>102.30000000000001</v>
      </c>
      <c r="H42" s="136">
        <f t="shared" si="11"/>
        <v>153.69574</v>
      </c>
      <c r="I42" s="136">
        <f t="shared" si="11"/>
        <v>61.69574</v>
      </c>
      <c r="J42" s="136">
        <f t="shared" si="11"/>
        <v>92</v>
      </c>
    </row>
    <row r="43" spans="1:10" ht="19.5" customHeight="1">
      <c r="A43" s="140" t="s">
        <v>288</v>
      </c>
      <c r="B43" s="140" t="s">
        <v>288</v>
      </c>
      <c r="C43" s="140" t="s">
        <v>261</v>
      </c>
      <c r="D43" s="138" t="s">
        <v>398</v>
      </c>
      <c r="E43" s="142">
        <v>38.21</v>
      </c>
      <c r="F43" s="136">
        <v>2.03</v>
      </c>
      <c r="G43" s="136">
        <v>36.18</v>
      </c>
      <c r="H43" s="136">
        <v>37.21</v>
      </c>
      <c r="I43" s="136">
        <v>2.03</v>
      </c>
      <c r="J43" s="136">
        <v>35.18</v>
      </c>
    </row>
    <row r="44" spans="1:10" ht="19.5" customHeight="1">
      <c r="A44" s="140" t="s">
        <v>288</v>
      </c>
      <c r="B44" s="140" t="s">
        <v>288</v>
      </c>
      <c r="C44" s="140" t="s">
        <v>384</v>
      </c>
      <c r="D44" s="138" t="s">
        <v>135</v>
      </c>
      <c r="E44" s="142">
        <v>9.5</v>
      </c>
      <c r="F44" s="136">
        <v>2</v>
      </c>
      <c r="G44" s="136">
        <v>7.5</v>
      </c>
      <c r="H44" s="136">
        <v>9</v>
      </c>
      <c r="I44" s="136">
        <v>2</v>
      </c>
      <c r="J44" s="136">
        <v>7</v>
      </c>
    </row>
    <row r="45" spans="1:10" ht="19.5" customHeight="1">
      <c r="A45" s="140" t="s">
        <v>288</v>
      </c>
      <c r="B45" s="140" t="s">
        <v>288</v>
      </c>
      <c r="C45" s="140" t="s">
        <v>262</v>
      </c>
      <c r="D45" s="138" t="s">
        <v>470</v>
      </c>
      <c r="E45" s="142">
        <v>0.93</v>
      </c>
      <c r="F45" s="136">
        <v>0.48</v>
      </c>
      <c r="G45" s="136">
        <v>0.45</v>
      </c>
      <c r="H45" s="136">
        <v>0.88</v>
      </c>
      <c r="I45" s="136">
        <v>0.48</v>
      </c>
      <c r="J45" s="136">
        <v>0.4</v>
      </c>
    </row>
    <row r="46" spans="1:10" ht="19.5" customHeight="1">
      <c r="A46" s="140" t="s">
        <v>288</v>
      </c>
      <c r="B46" s="140" t="s">
        <v>288</v>
      </c>
      <c r="C46" s="140" t="s">
        <v>387</v>
      </c>
      <c r="D46" s="138" t="s">
        <v>343</v>
      </c>
      <c r="E46" s="142">
        <v>13.05</v>
      </c>
      <c r="F46" s="136">
        <v>5</v>
      </c>
      <c r="G46" s="136">
        <v>8.05</v>
      </c>
      <c r="H46" s="136">
        <v>12.5</v>
      </c>
      <c r="I46" s="136">
        <v>5</v>
      </c>
      <c r="J46" s="136">
        <v>7.5</v>
      </c>
    </row>
    <row r="47" spans="1:10" ht="19.5" customHeight="1">
      <c r="A47" s="140" t="s">
        <v>288</v>
      </c>
      <c r="B47" s="140" t="s">
        <v>288</v>
      </c>
      <c r="C47" s="140" t="s">
        <v>18</v>
      </c>
      <c r="D47" s="138" t="s">
        <v>175</v>
      </c>
      <c r="E47" s="142">
        <v>19.868</v>
      </c>
      <c r="F47" s="136">
        <v>8.448</v>
      </c>
      <c r="G47" s="136">
        <v>11.42</v>
      </c>
      <c r="H47" s="136">
        <v>13.868</v>
      </c>
      <c r="I47" s="136">
        <v>8.448</v>
      </c>
      <c r="J47" s="136">
        <v>5.42</v>
      </c>
    </row>
    <row r="48" spans="1:10" ht="19.5" customHeight="1">
      <c r="A48" s="140" t="s">
        <v>288</v>
      </c>
      <c r="B48" s="140" t="s">
        <v>288</v>
      </c>
      <c r="C48" s="140" t="s">
        <v>416</v>
      </c>
      <c r="D48" s="138" t="s">
        <v>144</v>
      </c>
      <c r="E48" s="142">
        <v>37.5</v>
      </c>
      <c r="F48" s="136">
        <v>8</v>
      </c>
      <c r="G48" s="136">
        <v>29.5</v>
      </c>
      <c r="H48" s="136">
        <v>36.5</v>
      </c>
      <c r="I48" s="136">
        <v>8</v>
      </c>
      <c r="J48" s="136">
        <v>28.5</v>
      </c>
    </row>
    <row r="49" spans="1:10" ht="19.5" customHeight="1">
      <c r="A49" s="140" t="s">
        <v>288</v>
      </c>
      <c r="B49" s="140" t="s">
        <v>288</v>
      </c>
      <c r="C49" s="140" t="s">
        <v>50</v>
      </c>
      <c r="D49" s="138" t="s">
        <v>119</v>
      </c>
      <c r="E49" s="142">
        <v>2.2</v>
      </c>
      <c r="F49" s="136">
        <v>0</v>
      </c>
      <c r="G49" s="136">
        <v>2.2</v>
      </c>
      <c r="H49" s="136">
        <v>1</v>
      </c>
      <c r="I49" s="136">
        <v>0</v>
      </c>
      <c r="J49" s="136">
        <v>1</v>
      </c>
    </row>
    <row r="50" spans="1:10" ht="19.5" customHeight="1">
      <c r="A50" s="140" t="s">
        <v>288</v>
      </c>
      <c r="B50" s="140" t="s">
        <v>288</v>
      </c>
      <c r="C50" s="140" t="s">
        <v>442</v>
      </c>
      <c r="D50" s="138" t="s">
        <v>331</v>
      </c>
      <c r="E50" s="142">
        <v>9.09774</v>
      </c>
      <c r="F50" s="136">
        <v>3.09774</v>
      </c>
      <c r="G50" s="136">
        <v>6</v>
      </c>
      <c r="H50" s="136">
        <v>9.09774</v>
      </c>
      <c r="I50" s="136">
        <v>3.09774</v>
      </c>
      <c r="J50" s="136">
        <v>6</v>
      </c>
    </row>
    <row r="51" spans="1:10" ht="19.5" customHeight="1">
      <c r="A51" s="140" t="s">
        <v>288</v>
      </c>
      <c r="B51" s="140" t="s">
        <v>288</v>
      </c>
      <c r="C51" s="140" t="s">
        <v>233</v>
      </c>
      <c r="D51" s="138" t="s">
        <v>322</v>
      </c>
      <c r="E51" s="142">
        <v>33.64</v>
      </c>
      <c r="F51" s="136">
        <v>32.64</v>
      </c>
      <c r="G51" s="136">
        <v>1</v>
      </c>
      <c r="H51" s="136">
        <v>33.64</v>
      </c>
      <c r="I51" s="136">
        <v>32.64</v>
      </c>
      <c r="J51" s="136">
        <v>1</v>
      </c>
    </row>
    <row r="52" spans="1:10" ht="19.5" customHeight="1">
      <c r="A52" s="140" t="s">
        <v>29</v>
      </c>
      <c r="B52" s="140" t="s">
        <v>408</v>
      </c>
      <c r="C52" s="140"/>
      <c r="D52" s="138"/>
      <c r="E52" s="142">
        <f aca="true" t="shared" si="12" ref="E52:J52">E53</f>
        <v>0.54</v>
      </c>
      <c r="F52" s="136">
        <f t="shared" si="12"/>
        <v>0.44</v>
      </c>
      <c r="G52" s="136">
        <f t="shared" si="12"/>
        <v>0.1</v>
      </c>
      <c r="H52" s="136">
        <f t="shared" si="12"/>
        <v>0.44</v>
      </c>
      <c r="I52" s="136">
        <f t="shared" si="12"/>
        <v>0.44</v>
      </c>
      <c r="J52" s="136">
        <f t="shared" si="12"/>
        <v>0</v>
      </c>
    </row>
    <row r="53" spans="1:10" ht="19.5" customHeight="1">
      <c r="A53" s="140" t="s">
        <v>288</v>
      </c>
      <c r="B53" s="140" t="s">
        <v>288</v>
      </c>
      <c r="C53" s="140" t="s">
        <v>413</v>
      </c>
      <c r="D53" s="138" t="s">
        <v>358</v>
      </c>
      <c r="E53" s="142">
        <v>0.54</v>
      </c>
      <c r="F53" s="136">
        <v>0.44</v>
      </c>
      <c r="G53" s="136">
        <v>0.1</v>
      </c>
      <c r="H53" s="136">
        <v>0.44</v>
      </c>
      <c r="I53" s="136">
        <v>0.44</v>
      </c>
      <c r="J53" s="136">
        <v>0</v>
      </c>
    </row>
    <row r="54" spans="1:10" ht="19.5" customHeight="1">
      <c r="A54" s="140" t="s">
        <v>395</v>
      </c>
      <c r="B54" s="140" t="s">
        <v>435</v>
      </c>
      <c r="C54" s="140"/>
      <c r="D54" s="138"/>
      <c r="E54" s="142">
        <f aca="true" t="shared" si="13" ref="E54:J54">E55</f>
        <v>6.5</v>
      </c>
      <c r="F54" s="136">
        <f t="shared" si="13"/>
        <v>6.5</v>
      </c>
      <c r="G54" s="136">
        <f t="shared" si="13"/>
        <v>0</v>
      </c>
      <c r="H54" s="136">
        <f t="shared" si="13"/>
        <v>6.5</v>
      </c>
      <c r="I54" s="136">
        <f t="shared" si="13"/>
        <v>6.5</v>
      </c>
      <c r="J54" s="136">
        <f t="shared" si="13"/>
        <v>0</v>
      </c>
    </row>
    <row r="55" spans="1:10" ht="19.5" customHeight="1">
      <c r="A55" s="140" t="s">
        <v>288</v>
      </c>
      <c r="B55" s="140" t="s">
        <v>288</v>
      </c>
      <c r="C55" s="140" t="s">
        <v>301</v>
      </c>
      <c r="D55" s="138" t="s">
        <v>276</v>
      </c>
      <c r="E55" s="142">
        <v>6.5</v>
      </c>
      <c r="F55" s="136">
        <v>6.5</v>
      </c>
      <c r="G55" s="136">
        <v>0</v>
      </c>
      <c r="H55" s="136">
        <v>6.5</v>
      </c>
      <c r="I55" s="136">
        <v>6.5</v>
      </c>
      <c r="J55" s="136">
        <v>0</v>
      </c>
    </row>
    <row r="56" spans="1:10" ht="19.5" customHeight="1">
      <c r="A56" s="140" t="s">
        <v>149</v>
      </c>
      <c r="B56" s="140" t="s">
        <v>239</v>
      </c>
      <c r="C56" s="140"/>
      <c r="D56" s="138"/>
      <c r="E56" s="142">
        <f aca="true" t="shared" si="14" ref="E56:J56">SUM(E57:E58)</f>
        <v>2.5</v>
      </c>
      <c r="F56" s="136">
        <f t="shared" si="14"/>
        <v>0</v>
      </c>
      <c r="G56" s="136">
        <f t="shared" si="14"/>
        <v>2.5</v>
      </c>
      <c r="H56" s="136">
        <f t="shared" si="14"/>
        <v>2.2</v>
      </c>
      <c r="I56" s="136">
        <f t="shared" si="14"/>
        <v>0</v>
      </c>
      <c r="J56" s="136">
        <f t="shared" si="14"/>
        <v>2.2</v>
      </c>
    </row>
    <row r="57" spans="1:10" ht="19.5" customHeight="1">
      <c r="A57" s="140" t="s">
        <v>288</v>
      </c>
      <c r="B57" s="140" t="s">
        <v>288</v>
      </c>
      <c r="C57" s="140" t="s">
        <v>21</v>
      </c>
      <c r="D57" s="138" t="s">
        <v>124</v>
      </c>
      <c r="E57" s="142">
        <v>1</v>
      </c>
      <c r="F57" s="136">
        <v>0</v>
      </c>
      <c r="G57" s="136">
        <v>1</v>
      </c>
      <c r="H57" s="136">
        <v>1</v>
      </c>
      <c r="I57" s="136">
        <v>0</v>
      </c>
      <c r="J57" s="136">
        <v>1</v>
      </c>
    </row>
    <row r="58" spans="1:10" ht="19.5" customHeight="1">
      <c r="A58" s="140" t="s">
        <v>288</v>
      </c>
      <c r="B58" s="140" t="s">
        <v>288</v>
      </c>
      <c r="C58" s="140" t="s">
        <v>205</v>
      </c>
      <c r="D58" s="138" t="s">
        <v>449</v>
      </c>
      <c r="E58" s="142">
        <v>1.5</v>
      </c>
      <c r="F58" s="136">
        <v>0</v>
      </c>
      <c r="G58" s="136">
        <v>1.5</v>
      </c>
      <c r="H58" s="136">
        <v>1.2</v>
      </c>
      <c r="I58" s="136">
        <v>0</v>
      </c>
      <c r="J58" s="136">
        <v>1.2</v>
      </c>
    </row>
    <row r="59" spans="1:10" ht="19.5" customHeight="1">
      <c r="A59" s="140" t="s">
        <v>31</v>
      </c>
      <c r="B59" s="140" t="s">
        <v>296</v>
      </c>
      <c r="C59" s="140"/>
      <c r="D59" s="138"/>
      <c r="E59" s="142">
        <f aca="true" t="shared" si="15" ref="E59:J59">E60</f>
        <v>7.25</v>
      </c>
      <c r="F59" s="136">
        <f t="shared" si="15"/>
        <v>7.05</v>
      </c>
      <c r="G59" s="136">
        <f t="shared" si="15"/>
        <v>0.2</v>
      </c>
      <c r="H59" s="136">
        <f t="shared" si="15"/>
        <v>7.05</v>
      </c>
      <c r="I59" s="136">
        <f t="shared" si="15"/>
        <v>7.05</v>
      </c>
      <c r="J59" s="136">
        <f t="shared" si="15"/>
        <v>0</v>
      </c>
    </row>
    <row r="60" spans="1:10" ht="19.5" customHeight="1">
      <c r="A60" s="140" t="s">
        <v>288</v>
      </c>
      <c r="B60" s="140" t="s">
        <v>288</v>
      </c>
      <c r="C60" s="140" t="s">
        <v>168</v>
      </c>
      <c r="D60" s="138" t="s">
        <v>230</v>
      </c>
      <c r="E60" s="142">
        <v>7.25</v>
      </c>
      <c r="F60" s="136">
        <v>7.05</v>
      </c>
      <c r="G60" s="136">
        <v>0.2</v>
      </c>
      <c r="H60" s="136">
        <v>7.05</v>
      </c>
      <c r="I60" s="136">
        <v>7.05</v>
      </c>
      <c r="J60" s="136">
        <v>0</v>
      </c>
    </row>
    <row r="61" spans="1:10" ht="19.5" customHeight="1">
      <c r="A61" s="140" t="s">
        <v>275</v>
      </c>
      <c r="B61" s="140" t="s">
        <v>190</v>
      </c>
      <c r="C61" s="140"/>
      <c r="D61" s="138"/>
      <c r="E61" s="142">
        <f aca="true" t="shared" si="16" ref="E61:J61">E62</f>
        <v>12.5</v>
      </c>
      <c r="F61" s="136">
        <f t="shared" si="16"/>
        <v>12.5</v>
      </c>
      <c r="G61" s="136">
        <f t="shared" si="16"/>
        <v>0</v>
      </c>
      <c r="H61" s="136">
        <f t="shared" si="16"/>
        <v>12.5</v>
      </c>
      <c r="I61" s="136">
        <f t="shared" si="16"/>
        <v>12.5</v>
      </c>
      <c r="J61" s="136">
        <f t="shared" si="16"/>
        <v>0</v>
      </c>
    </row>
    <row r="62" spans="1:10" ht="19.5" customHeight="1">
      <c r="A62" s="140" t="s">
        <v>288</v>
      </c>
      <c r="B62" s="140" t="s">
        <v>288</v>
      </c>
      <c r="C62" s="140" t="s">
        <v>229</v>
      </c>
      <c r="D62" s="138" t="s">
        <v>476</v>
      </c>
      <c r="E62" s="142">
        <v>12.5</v>
      </c>
      <c r="F62" s="136">
        <v>12.5</v>
      </c>
      <c r="G62" s="136">
        <v>0</v>
      </c>
      <c r="H62" s="136">
        <v>12.5</v>
      </c>
      <c r="I62" s="136">
        <v>12.5</v>
      </c>
      <c r="J62" s="136">
        <v>0</v>
      </c>
    </row>
    <row r="63" spans="1:10" ht="19.5" customHeight="1">
      <c r="A63" s="140" t="s">
        <v>148</v>
      </c>
      <c r="B63" s="140" t="s">
        <v>118</v>
      </c>
      <c r="C63" s="140"/>
      <c r="D63" s="138"/>
      <c r="E63" s="142">
        <f aca="true" t="shared" si="17" ref="E63:J63">E64</f>
        <v>6.8</v>
      </c>
      <c r="F63" s="136">
        <f t="shared" si="17"/>
        <v>2</v>
      </c>
      <c r="G63" s="136">
        <f t="shared" si="17"/>
        <v>4.8</v>
      </c>
      <c r="H63" s="136">
        <f t="shared" si="17"/>
        <v>6.7</v>
      </c>
      <c r="I63" s="136">
        <f t="shared" si="17"/>
        <v>2</v>
      </c>
      <c r="J63" s="136">
        <f t="shared" si="17"/>
        <v>4.7</v>
      </c>
    </row>
    <row r="64" spans="1:10" ht="19.5" customHeight="1">
      <c r="A64" s="140" t="s">
        <v>288</v>
      </c>
      <c r="B64" s="140" t="s">
        <v>288</v>
      </c>
      <c r="C64" s="140" t="s">
        <v>163</v>
      </c>
      <c r="D64" s="138" t="s">
        <v>336</v>
      </c>
      <c r="E64" s="142">
        <v>6.8</v>
      </c>
      <c r="F64" s="136">
        <v>2</v>
      </c>
      <c r="G64" s="136">
        <v>4.8</v>
      </c>
      <c r="H64" s="136">
        <v>6.7</v>
      </c>
      <c r="I64" s="136">
        <v>2</v>
      </c>
      <c r="J64" s="136">
        <v>4.7</v>
      </c>
    </row>
    <row r="65" spans="1:10" ht="19.5" customHeight="1">
      <c r="A65" s="140" t="s">
        <v>310</v>
      </c>
      <c r="B65" s="140" t="s">
        <v>180</v>
      </c>
      <c r="C65" s="140"/>
      <c r="D65" s="138"/>
      <c r="E65" s="142">
        <f aca="true" t="shared" si="18" ref="E65:J65">E66</f>
        <v>31.1</v>
      </c>
      <c r="F65" s="136">
        <f t="shared" si="18"/>
        <v>1</v>
      </c>
      <c r="G65" s="136">
        <f t="shared" si="18"/>
        <v>30.1</v>
      </c>
      <c r="H65" s="136">
        <f t="shared" si="18"/>
        <v>31.1</v>
      </c>
      <c r="I65" s="136">
        <f t="shared" si="18"/>
        <v>1</v>
      </c>
      <c r="J65" s="136">
        <f t="shared" si="18"/>
        <v>30.1</v>
      </c>
    </row>
    <row r="66" spans="1:10" ht="19.5" customHeight="1">
      <c r="A66" s="140" t="s">
        <v>288</v>
      </c>
      <c r="B66" s="140" t="s">
        <v>288</v>
      </c>
      <c r="C66" s="140" t="s">
        <v>167</v>
      </c>
      <c r="D66" s="138" t="s">
        <v>371</v>
      </c>
      <c r="E66" s="142">
        <v>31.1</v>
      </c>
      <c r="F66" s="136">
        <v>1</v>
      </c>
      <c r="G66" s="136">
        <v>30.1</v>
      </c>
      <c r="H66" s="136">
        <v>31.1</v>
      </c>
      <c r="I66" s="136">
        <v>1</v>
      </c>
      <c r="J66" s="136">
        <v>30.1</v>
      </c>
    </row>
    <row r="67" spans="1:10" ht="19.5" customHeight="1">
      <c r="A67" s="140" t="s">
        <v>461</v>
      </c>
      <c r="B67" s="140" t="s">
        <v>320</v>
      </c>
      <c r="C67" s="140"/>
      <c r="D67" s="138"/>
      <c r="E67" s="142">
        <f aca="true" t="shared" si="19" ref="E67:J67">E68+E70</f>
        <v>3.24045</v>
      </c>
      <c r="F67" s="136">
        <f t="shared" si="19"/>
        <v>3.24045</v>
      </c>
      <c r="G67" s="136">
        <f t="shared" si="19"/>
        <v>0</v>
      </c>
      <c r="H67" s="136">
        <f t="shared" si="19"/>
        <v>3.24045</v>
      </c>
      <c r="I67" s="136">
        <f t="shared" si="19"/>
        <v>3.24045</v>
      </c>
      <c r="J67" s="136">
        <f t="shared" si="19"/>
        <v>0</v>
      </c>
    </row>
    <row r="68" spans="1:10" ht="19.5" customHeight="1">
      <c r="A68" s="140" t="s">
        <v>447</v>
      </c>
      <c r="B68" s="140" t="s">
        <v>360</v>
      </c>
      <c r="C68" s="140"/>
      <c r="D68" s="138"/>
      <c r="E68" s="142">
        <f aca="true" t="shared" si="20" ref="E68:J68">E69</f>
        <v>3.2184</v>
      </c>
      <c r="F68" s="136">
        <f t="shared" si="20"/>
        <v>3.2184</v>
      </c>
      <c r="G68" s="136">
        <f t="shared" si="20"/>
        <v>0</v>
      </c>
      <c r="H68" s="136">
        <f t="shared" si="20"/>
        <v>3.2184</v>
      </c>
      <c r="I68" s="136">
        <f t="shared" si="20"/>
        <v>3.2184</v>
      </c>
      <c r="J68" s="136">
        <f t="shared" si="20"/>
        <v>0</v>
      </c>
    </row>
    <row r="69" spans="1:10" ht="19.5" customHeight="1">
      <c r="A69" s="140" t="s">
        <v>288</v>
      </c>
      <c r="B69" s="140" t="s">
        <v>288</v>
      </c>
      <c r="C69" s="140" t="s">
        <v>351</v>
      </c>
      <c r="D69" s="138" t="s">
        <v>4</v>
      </c>
      <c r="E69" s="142">
        <v>3.2184</v>
      </c>
      <c r="F69" s="136">
        <v>3.2184</v>
      </c>
      <c r="G69" s="136">
        <v>0</v>
      </c>
      <c r="H69" s="136">
        <v>3.2184</v>
      </c>
      <c r="I69" s="136">
        <v>3.2184</v>
      </c>
      <c r="J69" s="136">
        <v>0</v>
      </c>
    </row>
    <row r="70" spans="1:10" ht="19.5" customHeight="1">
      <c r="A70" s="140" t="s">
        <v>446</v>
      </c>
      <c r="B70" s="140" t="s">
        <v>184</v>
      </c>
      <c r="C70" s="140"/>
      <c r="D70" s="138"/>
      <c r="E70" s="142">
        <f aca="true" t="shared" si="21" ref="E70:J70">E71</f>
        <v>0.02205</v>
      </c>
      <c r="F70" s="136">
        <f t="shared" si="21"/>
        <v>0.02205</v>
      </c>
      <c r="G70" s="136">
        <f t="shared" si="21"/>
        <v>0</v>
      </c>
      <c r="H70" s="136">
        <f t="shared" si="21"/>
        <v>0.02205</v>
      </c>
      <c r="I70" s="136">
        <f t="shared" si="21"/>
        <v>0.02205</v>
      </c>
      <c r="J70" s="136">
        <f t="shared" si="21"/>
        <v>0</v>
      </c>
    </row>
    <row r="71" spans="1:10" ht="19.5" customHeight="1">
      <c r="A71" s="140" t="s">
        <v>288</v>
      </c>
      <c r="B71" s="140" t="s">
        <v>288</v>
      </c>
      <c r="C71" s="140" t="s">
        <v>462</v>
      </c>
      <c r="D71" s="138" t="s">
        <v>477</v>
      </c>
      <c r="E71" s="142">
        <v>0.02205</v>
      </c>
      <c r="F71" s="136">
        <v>0.02205</v>
      </c>
      <c r="G71" s="136">
        <v>0</v>
      </c>
      <c r="H71" s="136">
        <v>0.02205</v>
      </c>
      <c r="I71" s="136">
        <v>0.02205</v>
      </c>
      <c r="J71" s="136">
        <v>0</v>
      </c>
    </row>
  </sheetData>
  <mergeCells count="7">
    <mergeCell ref="E4:G4"/>
    <mergeCell ref="H4:J4"/>
    <mergeCell ref="A2:J2"/>
    <mergeCell ref="A4:A5"/>
    <mergeCell ref="B4:B5"/>
    <mergeCell ref="C4:C5"/>
    <mergeCell ref="D4:D5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5" style="0" customWidth="1"/>
    <col min="2" max="2" width="40.83203125" style="0" customWidth="1"/>
    <col min="3" max="8" width="14.16015625" style="0" customWidth="1"/>
  </cols>
  <sheetData>
    <row r="1" spans="1:8" ht="12.75" customHeight="1">
      <c r="A1" s="88"/>
      <c r="H1" s="10" t="s">
        <v>215</v>
      </c>
    </row>
    <row r="2" spans="1:8" ht="27" customHeight="1">
      <c r="A2" s="92" t="s">
        <v>295</v>
      </c>
      <c r="B2" s="92"/>
      <c r="C2" s="92"/>
      <c r="D2" s="92"/>
      <c r="E2" s="92"/>
      <c r="F2" s="92"/>
      <c r="G2" s="92"/>
      <c r="H2" s="92"/>
    </row>
    <row r="3" spans="1:8" ht="12.75" customHeight="1">
      <c r="A3" s="144" t="s">
        <v>464</v>
      </c>
      <c r="H3" t="s">
        <v>241</v>
      </c>
    </row>
    <row r="4" spans="1:8" ht="19.5" customHeight="1">
      <c r="A4" s="168" t="s">
        <v>299</v>
      </c>
      <c r="B4" s="170" t="s">
        <v>365</v>
      </c>
      <c r="C4" s="148" t="s">
        <v>354</v>
      </c>
      <c r="D4" s="148"/>
      <c r="E4" s="148"/>
      <c r="F4" s="148" t="s">
        <v>281</v>
      </c>
      <c r="G4" s="148"/>
      <c r="H4" s="148"/>
    </row>
    <row r="5" spans="1:8" ht="19.5" customHeight="1">
      <c r="A5" s="169"/>
      <c r="B5" s="169"/>
      <c r="C5" s="89" t="s">
        <v>108</v>
      </c>
      <c r="D5" s="89" t="s">
        <v>42</v>
      </c>
      <c r="E5" s="89" t="s">
        <v>287</v>
      </c>
      <c r="F5" s="90" t="s">
        <v>108</v>
      </c>
      <c r="G5" s="90" t="s">
        <v>42</v>
      </c>
      <c r="H5" s="90" t="s">
        <v>287</v>
      </c>
    </row>
    <row r="6" spans="1:8" ht="19.5" customHeight="1">
      <c r="A6" s="140"/>
      <c r="B6" s="138" t="s">
        <v>108</v>
      </c>
      <c r="C6" s="142">
        <f aca="true" t="shared" si="0" ref="C6:H6">C7+C19+C37</f>
        <v>792.679062</v>
      </c>
      <c r="D6" s="136">
        <f t="shared" si="0"/>
        <v>652.679062</v>
      </c>
      <c r="E6" s="136">
        <f t="shared" si="0"/>
        <v>140</v>
      </c>
      <c r="F6" s="136">
        <f t="shared" si="0"/>
        <v>781.679062</v>
      </c>
      <c r="G6" s="136">
        <f t="shared" si="0"/>
        <v>652.679062</v>
      </c>
      <c r="H6" s="136">
        <f t="shared" si="0"/>
        <v>129</v>
      </c>
    </row>
    <row r="7" spans="1:8" ht="19.5" customHeight="1">
      <c r="A7" s="141" t="s">
        <v>377</v>
      </c>
      <c r="B7" s="139" t="s">
        <v>256</v>
      </c>
      <c r="C7" s="143">
        <f aca="true" t="shared" si="1" ref="C7:H7">SUM(C8:C18)</f>
        <v>558.252872</v>
      </c>
      <c r="D7" s="137">
        <f t="shared" si="1"/>
        <v>558.252872</v>
      </c>
      <c r="E7" s="137">
        <f t="shared" si="1"/>
        <v>0</v>
      </c>
      <c r="F7" s="137">
        <f t="shared" si="1"/>
        <v>558.252872</v>
      </c>
      <c r="G7" s="137">
        <f t="shared" si="1"/>
        <v>558.252872</v>
      </c>
      <c r="H7" s="137">
        <f t="shared" si="1"/>
        <v>0</v>
      </c>
    </row>
    <row r="8" spans="1:8" ht="19.5" customHeight="1">
      <c r="A8" s="141" t="s">
        <v>46</v>
      </c>
      <c r="B8" s="139" t="s">
        <v>405</v>
      </c>
      <c r="C8" s="143">
        <v>150.2532</v>
      </c>
      <c r="D8" s="137">
        <v>150.2532</v>
      </c>
      <c r="E8" s="137">
        <v>0</v>
      </c>
      <c r="F8" s="137">
        <v>150.2532</v>
      </c>
      <c r="G8" s="137">
        <v>150.2532</v>
      </c>
      <c r="H8" s="137">
        <v>0</v>
      </c>
    </row>
    <row r="9" spans="1:8" ht="19.5" customHeight="1">
      <c r="A9" s="141" t="s">
        <v>162</v>
      </c>
      <c r="B9" s="139" t="s">
        <v>220</v>
      </c>
      <c r="C9" s="143">
        <v>124.9608</v>
      </c>
      <c r="D9" s="137">
        <v>124.9608</v>
      </c>
      <c r="E9" s="137">
        <v>0</v>
      </c>
      <c r="F9" s="137">
        <v>124.9608</v>
      </c>
      <c r="G9" s="137">
        <v>124.9608</v>
      </c>
      <c r="H9" s="137">
        <v>0</v>
      </c>
    </row>
    <row r="10" spans="1:8" ht="19.5" customHeight="1">
      <c r="A10" s="141" t="s">
        <v>304</v>
      </c>
      <c r="B10" s="139" t="s">
        <v>481</v>
      </c>
      <c r="C10" s="143">
        <v>20.0765</v>
      </c>
      <c r="D10" s="137">
        <v>20.0765</v>
      </c>
      <c r="E10" s="137">
        <v>0</v>
      </c>
      <c r="F10" s="137">
        <v>20.0765</v>
      </c>
      <c r="G10" s="137">
        <v>20.0765</v>
      </c>
      <c r="H10" s="137">
        <v>0</v>
      </c>
    </row>
    <row r="11" spans="1:8" ht="19.5" customHeight="1">
      <c r="A11" s="141" t="s">
        <v>166</v>
      </c>
      <c r="B11" s="139" t="s">
        <v>151</v>
      </c>
      <c r="C11" s="143">
        <v>15.2</v>
      </c>
      <c r="D11" s="137">
        <v>15.2</v>
      </c>
      <c r="E11" s="137">
        <v>0</v>
      </c>
      <c r="F11" s="137">
        <v>15.2</v>
      </c>
      <c r="G11" s="137">
        <v>15.2</v>
      </c>
      <c r="H11" s="137">
        <v>0</v>
      </c>
    </row>
    <row r="12" spans="1:8" ht="19.5" customHeight="1">
      <c r="A12" s="141" t="s">
        <v>412</v>
      </c>
      <c r="B12" s="139" t="s">
        <v>9</v>
      </c>
      <c r="C12" s="143">
        <v>84.6485</v>
      </c>
      <c r="D12" s="137">
        <v>84.6485</v>
      </c>
      <c r="E12" s="137">
        <v>0</v>
      </c>
      <c r="F12" s="137">
        <v>84.6485</v>
      </c>
      <c r="G12" s="137">
        <v>84.6485</v>
      </c>
      <c r="H12" s="137">
        <v>0</v>
      </c>
    </row>
    <row r="13" spans="1:8" ht="19.5" customHeight="1">
      <c r="A13" s="141" t="s">
        <v>49</v>
      </c>
      <c r="B13" s="139" t="s">
        <v>137</v>
      </c>
      <c r="C13" s="143">
        <v>38.934453</v>
      </c>
      <c r="D13" s="137">
        <v>38.934453</v>
      </c>
      <c r="E13" s="137">
        <v>0</v>
      </c>
      <c r="F13" s="137">
        <v>38.934453</v>
      </c>
      <c r="G13" s="137">
        <v>38.934453</v>
      </c>
      <c r="H13" s="137">
        <v>0</v>
      </c>
    </row>
    <row r="14" spans="1:8" ht="19.5" customHeight="1">
      <c r="A14" s="141" t="s">
        <v>260</v>
      </c>
      <c r="B14" s="139" t="s">
        <v>76</v>
      </c>
      <c r="C14" s="143">
        <v>30.428687</v>
      </c>
      <c r="D14" s="137">
        <v>30.428687</v>
      </c>
      <c r="E14" s="137">
        <v>0</v>
      </c>
      <c r="F14" s="137">
        <v>30.428687</v>
      </c>
      <c r="G14" s="137">
        <v>30.428687</v>
      </c>
      <c r="H14" s="137">
        <v>0</v>
      </c>
    </row>
    <row r="15" spans="1:8" ht="19.5" customHeight="1">
      <c r="A15" s="141" t="s">
        <v>134</v>
      </c>
      <c r="B15" s="139" t="s">
        <v>122</v>
      </c>
      <c r="C15" s="143">
        <v>14.35256</v>
      </c>
      <c r="D15" s="137">
        <v>14.35256</v>
      </c>
      <c r="E15" s="137">
        <v>0</v>
      </c>
      <c r="F15" s="137">
        <v>14.35256</v>
      </c>
      <c r="G15" s="137">
        <v>14.35256</v>
      </c>
      <c r="H15" s="137">
        <v>0</v>
      </c>
    </row>
    <row r="16" spans="1:8" ht="19.5" customHeight="1">
      <c r="A16" s="141" t="s">
        <v>20</v>
      </c>
      <c r="B16" s="139" t="s">
        <v>279</v>
      </c>
      <c r="C16" s="143">
        <v>6.020492</v>
      </c>
      <c r="D16" s="137">
        <v>6.020492</v>
      </c>
      <c r="E16" s="137">
        <v>0</v>
      </c>
      <c r="F16" s="137">
        <v>6.020492</v>
      </c>
      <c r="G16" s="137">
        <v>6.020492</v>
      </c>
      <c r="H16" s="137">
        <v>0</v>
      </c>
    </row>
    <row r="17" spans="1:8" ht="19.5" customHeight="1">
      <c r="A17" s="141" t="s">
        <v>383</v>
      </c>
      <c r="B17" s="139" t="s">
        <v>378</v>
      </c>
      <c r="C17" s="143">
        <v>33.02568</v>
      </c>
      <c r="D17" s="137">
        <v>33.02568</v>
      </c>
      <c r="E17" s="137">
        <v>0</v>
      </c>
      <c r="F17" s="137">
        <v>33.02568</v>
      </c>
      <c r="G17" s="137">
        <v>33.02568</v>
      </c>
      <c r="H17" s="137">
        <v>0</v>
      </c>
    </row>
    <row r="18" spans="1:8" ht="19.5" customHeight="1">
      <c r="A18" s="141" t="s">
        <v>386</v>
      </c>
      <c r="B18" s="139" t="s">
        <v>197</v>
      </c>
      <c r="C18" s="143">
        <v>40.352</v>
      </c>
      <c r="D18" s="137">
        <v>40.352</v>
      </c>
      <c r="E18" s="137">
        <v>0</v>
      </c>
      <c r="F18" s="137">
        <v>40.352</v>
      </c>
      <c r="G18" s="137">
        <v>40.352</v>
      </c>
      <c r="H18" s="137">
        <v>0</v>
      </c>
    </row>
    <row r="19" spans="1:8" ht="19.5" customHeight="1">
      <c r="A19" s="141" t="s">
        <v>255</v>
      </c>
      <c r="B19" s="139" t="s">
        <v>321</v>
      </c>
      <c r="C19" s="143">
        <f aca="true" t="shared" si="2" ref="C19:H19">SUM(C20:C36)</f>
        <v>231.18573999999998</v>
      </c>
      <c r="D19" s="137">
        <f t="shared" si="2"/>
        <v>91.18574</v>
      </c>
      <c r="E19" s="137">
        <f t="shared" si="2"/>
        <v>140</v>
      </c>
      <c r="F19" s="137">
        <f t="shared" si="2"/>
        <v>220.18573999999998</v>
      </c>
      <c r="G19" s="137">
        <f t="shared" si="2"/>
        <v>91.18574</v>
      </c>
      <c r="H19" s="137">
        <f t="shared" si="2"/>
        <v>129</v>
      </c>
    </row>
    <row r="20" spans="1:8" ht="19.5" customHeight="1">
      <c r="A20" s="141" t="s">
        <v>178</v>
      </c>
      <c r="B20" s="139" t="s">
        <v>209</v>
      </c>
      <c r="C20" s="143">
        <v>38.21</v>
      </c>
      <c r="D20" s="137">
        <v>2.03</v>
      </c>
      <c r="E20" s="137">
        <v>36.18</v>
      </c>
      <c r="F20" s="137">
        <v>37.21</v>
      </c>
      <c r="G20" s="137">
        <v>2.03</v>
      </c>
      <c r="H20" s="137">
        <v>35.18</v>
      </c>
    </row>
    <row r="21" spans="1:8" ht="19.5" customHeight="1">
      <c r="A21" s="141" t="s">
        <v>51</v>
      </c>
      <c r="B21" s="139" t="s">
        <v>457</v>
      </c>
      <c r="C21" s="143">
        <v>9.5</v>
      </c>
      <c r="D21" s="137">
        <v>2</v>
      </c>
      <c r="E21" s="137">
        <v>7.5</v>
      </c>
      <c r="F21" s="137">
        <v>9</v>
      </c>
      <c r="G21" s="137">
        <v>2</v>
      </c>
      <c r="H21" s="137">
        <v>7</v>
      </c>
    </row>
    <row r="22" spans="1:8" ht="19.5" customHeight="1">
      <c r="A22" s="141" t="s">
        <v>423</v>
      </c>
      <c r="B22" s="139" t="s">
        <v>472</v>
      </c>
      <c r="C22" s="143">
        <v>1</v>
      </c>
      <c r="D22" s="137">
        <v>0</v>
      </c>
      <c r="E22" s="137">
        <v>1</v>
      </c>
      <c r="F22" s="137">
        <v>1</v>
      </c>
      <c r="G22" s="137">
        <v>0</v>
      </c>
      <c r="H22" s="137">
        <v>1</v>
      </c>
    </row>
    <row r="23" spans="1:8" ht="19.5" customHeight="1">
      <c r="A23" s="141" t="s">
        <v>181</v>
      </c>
      <c r="B23" s="139" t="s">
        <v>170</v>
      </c>
      <c r="C23" s="143">
        <v>0.93</v>
      </c>
      <c r="D23" s="137">
        <v>0.48</v>
      </c>
      <c r="E23" s="137">
        <v>0.45</v>
      </c>
      <c r="F23" s="137">
        <v>0.88</v>
      </c>
      <c r="G23" s="137">
        <v>0.48</v>
      </c>
      <c r="H23" s="137">
        <v>0.4</v>
      </c>
    </row>
    <row r="24" spans="1:8" ht="19.5" customHeight="1">
      <c r="A24" s="141" t="s">
        <v>53</v>
      </c>
      <c r="B24" s="139" t="s">
        <v>32</v>
      </c>
      <c r="C24" s="143">
        <v>13.05</v>
      </c>
      <c r="D24" s="137">
        <v>5</v>
      </c>
      <c r="E24" s="137">
        <v>8.05</v>
      </c>
      <c r="F24" s="137">
        <v>12.5</v>
      </c>
      <c r="G24" s="137">
        <v>5</v>
      </c>
      <c r="H24" s="137">
        <v>7.5</v>
      </c>
    </row>
    <row r="25" spans="1:8" ht="19.5" customHeight="1">
      <c r="A25" s="141" t="s">
        <v>422</v>
      </c>
      <c r="B25" s="139" t="s">
        <v>436</v>
      </c>
      <c r="C25" s="143">
        <v>19.868</v>
      </c>
      <c r="D25" s="137">
        <v>8.448</v>
      </c>
      <c r="E25" s="137">
        <v>11.42</v>
      </c>
      <c r="F25" s="137">
        <v>13.868</v>
      </c>
      <c r="G25" s="137">
        <v>8.448</v>
      </c>
      <c r="H25" s="137">
        <v>5.42</v>
      </c>
    </row>
    <row r="26" spans="1:8" ht="19.5" customHeight="1">
      <c r="A26" s="141" t="s">
        <v>27</v>
      </c>
      <c r="B26" s="139" t="s">
        <v>467</v>
      </c>
      <c r="C26" s="143">
        <v>37.5</v>
      </c>
      <c r="D26" s="137">
        <v>8</v>
      </c>
      <c r="E26" s="137">
        <v>29.5</v>
      </c>
      <c r="F26" s="137">
        <v>36.5</v>
      </c>
      <c r="G26" s="137">
        <v>8</v>
      </c>
      <c r="H26" s="137">
        <v>28.5</v>
      </c>
    </row>
    <row r="27" spans="1:8" ht="19.5" customHeight="1">
      <c r="A27" s="141" t="s">
        <v>266</v>
      </c>
      <c r="B27" s="139" t="s">
        <v>459</v>
      </c>
      <c r="C27" s="143">
        <v>6.8</v>
      </c>
      <c r="D27" s="137">
        <v>2</v>
      </c>
      <c r="E27" s="137">
        <v>4.8</v>
      </c>
      <c r="F27" s="137">
        <v>6.7</v>
      </c>
      <c r="G27" s="137">
        <v>2</v>
      </c>
      <c r="H27" s="137">
        <v>4.7</v>
      </c>
    </row>
    <row r="28" spans="1:8" ht="19.5" customHeight="1">
      <c r="A28" s="141" t="s">
        <v>389</v>
      </c>
      <c r="B28" s="139" t="s">
        <v>469</v>
      </c>
      <c r="C28" s="143">
        <v>2.2</v>
      </c>
      <c r="D28" s="137">
        <v>0</v>
      </c>
      <c r="E28" s="137">
        <v>2.2</v>
      </c>
      <c r="F28" s="137">
        <v>1</v>
      </c>
      <c r="G28" s="137">
        <v>0</v>
      </c>
      <c r="H28" s="137">
        <v>1</v>
      </c>
    </row>
    <row r="29" spans="1:8" ht="19.5" customHeight="1">
      <c r="A29" s="141" t="s">
        <v>25</v>
      </c>
      <c r="B29" s="139" t="s">
        <v>1</v>
      </c>
      <c r="C29" s="143">
        <v>0.54</v>
      </c>
      <c r="D29" s="137">
        <v>0.44</v>
      </c>
      <c r="E29" s="137">
        <v>0.1</v>
      </c>
      <c r="F29" s="137">
        <v>0.44</v>
      </c>
      <c r="G29" s="137">
        <v>0.44</v>
      </c>
      <c r="H29" s="137">
        <v>0</v>
      </c>
    </row>
    <row r="30" spans="1:8" ht="19.5" customHeight="1">
      <c r="A30" s="141" t="s">
        <v>138</v>
      </c>
      <c r="B30" s="139" t="s">
        <v>107</v>
      </c>
      <c r="C30" s="143">
        <v>6.5</v>
      </c>
      <c r="D30" s="137">
        <v>6.5</v>
      </c>
      <c r="E30" s="137">
        <v>0</v>
      </c>
      <c r="F30" s="137">
        <v>6.5</v>
      </c>
      <c r="G30" s="137">
        <v>6.5</v>
      </c>
      <c r="H30" s="137">
        <v>0</v>
      </c>
    </row>
    <row r="31" spans="1:8" ht="19.5" customHeight="1">
      <c r="A31" s="141" t="s">
        <v>272</v>
      </c>
      <c r="B31" s="139" t="s">
        <v>338</v>
      </c>
      <c r="C31" s="143">
        <v>7.25</v>
      </c>
      <c r="D31" s="137">
        <v>7.05</v>
      </c>
      <c r="E31" s="137">
        <v>0.2</v>
      </c>
      <c r="F31" s="137">
        <v>7.05</v>
      </c>
      <c r="G31" s="137">
        <v>7.05</v>
      </c>
      <c r="H31" s="137">
        <v>0</v>
      </c>
    </row>
    <row r="32" spans="1:8" ht="19.5" customHeight="1">
      <c r="A32" s="141" t="s">
        <v>361</v>
      </c>
      <c r="B32" s="139" t="s">
        <v>157</v>
      </c>
      <c r="C32" s="143">
        <v>1.5</v>
      </c>
      <c r="D32" s="137">
        <v>0</v>
      </c>
      <c r="E32" s="137">
        <v>1.5</v>
      </c>
      <c r="F32" s="137">
        <v>1.2</v>
      </c>
      <c r="G32" s="137">
        <v>0</v>
      </c>
      <c r="H32" s="137">
        <v>1.2</v>
      </c>
    </row>
    <row r="33" spans="1:8" ht="19.5" customHeight="1">
      <c r="A33" s="141" t="s">
        <v>115</v>
      </c>
      <c r="B33" s="139" t="s">
        <v>303</v>
      </c>
      <c r="C33" s="143">
        <v>9.09774</v>
      </c>
      <c r="D33" s="137">
        <v>3.09774</v>
      </c>
      <c r="E33" s="137">
        <v>6</v>
      </c>
      <c r="F33" s="137">
        <v>9.09774</v>
      </c>
      <c r="G33" s="137">
        <v>3.09774</v>
      </c>
      <c r="H33" s="137">
        <v>6</v>
      </c>
    </row>
    <row r="34" spans="1:8" ht="19.5" customHeight="1">
      <c r="A34" s="141" t="s">
        <v>335</v>
      </c>
      <c r="B34" s="139" t="s">
        <v>155</v>
      </c>
      <c r="C34" s="143">
        <v>12.5</v>
      </c>
      <c r="D34" s="137">
        <v>12.5</v>
      </c>
      <c r="E34" s="137">
        <v>0</v>
      </c>
      <c r="F34" s="137">
        <v>12.5</v>
      </c>
      <c r="G34" s="137">
        <v>12.5</v>
      </c>
      <c r="H34" s="137">
        <v>0</v>
      </c>
    </row>
    <row r="35" spans="1:8" ht="19.5" customHeight="1">
      <c r="A35" s="141" t="s">
        <v>339</v>
      </c>
      <c r="B35" s="139" t="s">
        <v>473</v>
      </c>
      <c r="C35" s="143">
        <v>33.64</v>
      </c>
      <c r="D35" s="137">
        <v>32.64</v>
      </c>
      <c r="E35" s="137">
        <v>1</v>
      </c>
      <c r="F35" s="137">
        <v>33.64</v>
      </c>
      <c r="G35" s="137">
        <v>32.64</v>
      </c>
      <c r="H35" s="137">
        <v>1</v>
      </c>
    </row>
    <row r="36" spans="1:8" ht="19.5" customHeight="1">
      <c r="A36" s="141" t="s">
        <v>271</v>
      </c>
      <c r="B36" s="139" t="s">
        <v>214</v>
      </c>
      <c r="C36" s="143">
        <v>31.1</v>
      </c>
      <c r="D36" s="137">
        <v>1</v>
      </c>
      <c r="E36" s="137">
        <v>30.1</v>
      </c>
      <c r="F36" s="137">
        <v>31.1</v>
      </c>
      <c r="G36" s="137">
        <v>1</v>
      </c>
      <c r="H36" s="137">
        <v>30.1</v>
      </c>
    </row>
    <row r="37" spans="1:8" ht="19.5" customHeight="1">
      <c r="A37" s="141" t="s">
        <v>129</v>
      </c>
      <c r="B37" s="139" t="s">
        <v>19</v>
      </c>
      <c r="C37" s="143">
        <f aca="true" t="shared" si="3" ref="C37:H37">SUM(C38:C39)</f>
        <v>3.24045</v>
      </c>
      <c r="D37" s="137">
        <f t="shared" si="3"/>
        <v>3.24045</v>
      </c>
      <c r="E37" s="137">
        <f t="shared" si="3"/>
        <v>0</v>
      </c>
      <c r="F37" s="137">
        <f t="shared" si="3"/>
        <v>3.24045</v>
      </c>
      <c r="G37" s="137">
        <f t="shared" si="3"/>
        <v>3.24045</v>
      </c>
      <c r="H37" s="137">
        <f t="shared" si="3"/>
        <v>0</v>
      </c>
    </row>
    <row r="38" spans="1:8" ht="19.5" customHeight="1">
      <c r="A38" s="141" t="s">
        <v>65</v>
      </c>
      <c r="B38" s="139" t="s">
        <v>132</v>
      </c>
      <c r="C38" s="143">
        <v>0.02205</v>
      </c>
      <c r="D38" s="137">
        <v>0.02205</v>
      </c>
      <c r="E38" s="137">
        <v>0</v>
      </c>
      <c r="F38" s="137">
        <v>0.02205</v>
      </c>
      <c r="G38" s="137">
        <v>0.02205</v>
      </c>
      <c r="H38" s="137">
        <v>0</v>
      </c>
    </row>
    <row r="39" spans="1:8" ht="19.5" customHeight="1">
      <c r="A39" s="141" t="s">
        <v>189</v>
      </c>
      <c r="B39" s="139" t="s">
        <v>92</v>
      </c>
      <c r="C39" s="143">
        <v>3.2184</v>
      </c>
      <c r="D39" s="137">
        <v>3.2184</v>
      </c>
      <c r="E39" s="137">
        <v>0</v>
      </c>
      <c r="F39" s="137">
        <v>3.2184</v>
      </c>
      <c r="G39" s="137">
        <v>3.2184</v>
      </c>
      <c r="H39" s="137">
        <v>0</v>
      </c>
    </row>
    <row r="40" spans="1:8" ht="19.5" customHeight="1">
      <c r="A40" s="140" t="s">
        <v>91</v>
      </c>
      <c r="B40" s="138" t="s">
        <v>464</v>
      </c>
      <c r="C40" s="142">
        <f aca="true" t="shared" si="4" ref="C40:H40">C41+C53+C71</f>
        <v>792.679062</v>
      </c>
      <c r="D40" s="136">
        <f t="shared" si="4"/>
        <v>652.679062</v>
      </c>
      <c r="E40" s="136">
        <f t="shared" si="4"/>
        <v>140</v>
      </c>
      <c r="F40" s="136">
        <f t="shared" si="4"/>
        <v>781.679062</v>
      </c>
      <c r="G40" s="136">
        <f t="shared" si="4"/>
        <v>652.679062</v>
      </c>
      <c r="H40" s="136">
        <f t="shared" si="4"/>
        <v>129</v>
      </c>
    </row>
    <row r="41" spans="1:8" ht="19.5" customHeight="1">
      <c r="A41" s="140" t="s">
        <v>240</v>
      </c>
      <c r="B41" s="138" t="s">
        <v>419</v>
      </c>
      <c r="C41" s="142">
        <f aca="true" t="shared" si="5" ref="C41:H41">SUM(C42:C52)</f>
        <v>558.252872</v>
      </c>
      <c r="D41" s="136">
        <f t="shared" si="5"/>
        <v>558.252872</v>
      </c>
      <c r="E41" s="136">
        <f t="shared" si="5"/>
        <v>0</v>
      </c>
      <c r="F41" s="136">
        <f t="shared" si="5"/>
        <v>558.252872</v>
      </c>
      <c r="G41" s="136">
        <f t="shared" si="5"/>
        <v>558.252872</v>
      </c>
      <c r="H41" s="136">
        <f t="shared" si="5"/>
        <v>0</v>
      </c>
    </row>
    <row r="42" spans="1:8" ht="19.5" customHeight="1">
      <c r="A42" s="140" t="s">
        <v>64</v>
      </c>
      <c r="B42" s="138" t="s">
        <v>274</v>
      </c>
      <c r="C42" s="142">
        <v>150.2532</v>
      </c>
      <c r="D42" s="136">
        <v>150.2532</v>
      </c>
      <c r="E42" s="136">
        <v>0</v>
      </c>
      <c r="F42" s="136">
        <v>150.2532</v>
      </c>
      <c r="G42" s="136">
        <v>150.2532</v>
      </c>
      <c r="H42" s="136">
        <v>0</v>
      </c>
    </row>
    <row r="43" spans="1:8" ht="19.5" customHeight="1">
      <c r="A43" s="140" t="s">
        <v>193</v>
      </c>
      <c r="B43" s="138" t="s">
        <v>89</v>
      </c>
      <c r="C43" s="142">
        <v>124.9608</v>
      </c>
      <c r="D43" s="136">
        <v>124.9608</v>
      </c>
      <c r="E43" s="136">
        <v>0</v>
      </c>
      <c r="F43" s="136">
        <v>124.9608</v>
      </c>
      <c r="G43" s="136">
        <v>124.9608</v>
      </c>
      <c r="H43" s="136">
        <v>0</v>
      </c>
    </row>
    <row r="44" spans="1:8" ht="19.5" customHeight="1">
      <c r="A44" s="140" t="s">
        <v>312</v>
      </c>
      <c r="B44" s="138" t="s">
        <v>392</v>
      </c>
      <c r="C44" s="142">
        <v>20.0765</v>
      </c>
      <c r="D44" s="136">
        <v>20.0765</v>
      </c>
      <c r="E44" s="136">
        <v>0</v>
      </c>
      <c r="F44" s="136">
        <v>20.0765</v>
      </c>
      <c r="G44" s="136">
        <v>20.0765</v>
      </c>
      <c r="H44" s="136">
        <v>0</v>
      </c>
    </row>
    <row r="45" spans="1:8" ht="19.5" customHeight="1">
      <c r="A45" s="140" t="s">
        <v>188</v>
      </c>
      <c r="B45" s="138" t="s">
        <v>208</v>
      </c>
      <c r="C45" s="142">
        <v>15.2</v>
      </c>
      <c r="D45" s="136">
        <v>15.2</v>
      </c>
      <c r="E45" s="136">
        <v>0</v>
      </c>
      <c r="F45" s="136">
        <v>15.2</v>
      </c>
      <c r="G45" s="136">
        <v>15.2</v>
      </c>
      <c r="H45" s="136">
        <v>0</v>
      </c>
    </row>
    <row r="46" spans="1:8" ht="19.5" customHeight="1">
      <c r="A46" s="140" t="s">
        <v>429</v>
      </c>
      <c r="B46" s="138" t="s">
        <v>70</v>
      </c>
      <c r="C46" s="142">
        <v>84.6485</v>
      </c>
      <c r="D46" s="136">
        <v>84.6485</v>
      </c>
      <c r="E46" s="136">
        <v>0</v>
      </c>
      <c r="F46" s="136">
        <v>84.6485</v>
      </c>
      <c r="G46" s="136">
        <v>84.6485</v>
      </c>
      <c r="H46" s="136">
        <v>0</v>
      </c>
    </row>
    <row r="47" spans="1:8" ht="19.5" customHeight="1">
      <c r="A47" s="140" t="s">
        <v>61</v>
      </c>
      <c r="B47" s="138" t="s">
        <v>415</v>
      </c>
      <c r="C47" s="142">
        <v>38.934453</v>
      </c>
      <c r="D47" s="136">
        <v>38.934453</v>
      </c>
      <c r="E47" s="136">
        <v>0</v>
      </c>
      <c r="F47" s="136">
        <v>38.934453</v>
      </c>
      <c r="G47" s="136">
        <v>38.934453</v>
      </c>
      <c r="H47" s="136">
        <v>0</v>
      </c>
    </row>
    <row r="48" spans="1:8" ht="19.5" customHeight="1">
      <c r="A48" s="140" t="s">
        <v>345</v>
      </c>
      <c r="B48" s="138" t="s">
        <v>78</v>
      </c>
      <c r="C48" s="142">
        <v>30.428687</v>
      </c>
      <c r="D48" s="136">
        <v>30.428687</v>
      </c>
      <c r="E48" s="136">
        <v>0</v>
      </c>
      <c r="F48" s="136">
        <v>30.428687</v>
      </c>
      <c r="G48" s="136">
        <v>30.428687</v>
      </c>
      <c r="H48" s="136">
        <v>0</v>
      </c>
    </row>
    <row r="49" spans="1:8" ht="19.5" customHeight="1">
      <c r="A49" s="140" t="s">
        <v>218</v>
      </c>
      <c r="B49" s="138" t="s">
        <v>219</v>
      </c>
      <c r="C49" s="142">
        <v>14.35256</v>
      </c>
      <c r="D49" s="136">
        <v>14.35256</v>
      </c>
      <c r="E49" s="136">
        <v>0</v>
      </c>
      <c r="F49" s="136">
        <v>14.35256</v>
      </c>
      <c r="G49" s="136">
        <v>14.35256</v>
      </c>
      <c r="H49" s="136">
        <v>0</v>
      </c>
    </row>
    <row r="50" spans="1:8" ht="19.5" customHeight="1">
      <c r="A50" s="140" t="s">
        <v>90</v>
      </c>
      <c r="B50" s="138" t="s">
        <v>99</v>
      </c>
      <c r="C50" s="142">
        <v>6.020492</v>
      </c>
      <c r="D50" s="136">
        <v>6.020492</v>
      </c>
      <c r="E50" s="136">
        <v>0</v>
      </c>
      <c r="F50" s="136">
        <v>6.020492</v>
      </c>
      <c r="G50" s="136">
        <v>6.020492</v>
      </c>
      <c r="H50" s="136">
        <v>0</v>
      </c>
    </row>
    <row r="51" spans="1:8" ht="19.5" customHeight="1">
      <c r="A51" s="140" t="s">
        <v>456</v>
      </c>
      <c r="B51" s="138" t="s">
        <v>482</v>
      </c>
      <c r="C51" s="142">
        <v>33.02568</v>
      </c>
      <c r="D51" s="136">
        <v>33.02568</v>
      </c>
      <c r="E51" s="136">
        <v>0</v>
      </c>
      <c r="F51" s="136">
        <v>33.02568</v>
      </c>
      <c r="G51" s="136">
        <v>33.02568</v>
      </c>
      <c r="H51" s="136">
        <v>0</v>
      </c>
    </row>
    <row r="52" spans="1:8" ht="19.5" customHeight="1">
      <c r="A52" s="140" t="s">
        <v>453</v>
      </c>
      <c r="B52" s="138" t="s">
        <v>418</v>
      </c>
      <c r="C52" s="142">
        <v>40.352</v>
      </c>
      <c r="D52" s="136">
        <v>40.352</v>
      </c>
      <c r="E52" s="136">
        <v>0</v>
      </c>
      <c r="F52" s="136">
        <v>40.352</v>
      </c>
      <c r="G52" s="136">
        <v>40.352</v>
      </c>
      <c r="H52" s="136">
        <v>0</v>
      </c>
    </row>
    <row r="53" spans="1:8" ht="19.5" customHeight="1">
      <c r="A53" s="140" t="s">
        <v>117</v>
      </c>
      <c r="B53" s="138" t="s">
        <v>308</v>
      </c>
      <c r="C53" s="142">
        <f aca="true" t="shared" si="6" ref="C53:H53">SUM(C54:C70)</f>
        <v>231.18573999999998</v>
      </c>
      <c r="D53" s="136">
        <f t="shared" si="6"/>
        <v>91.18574</v>
      </c>
      <c r="E53" s="136">
        <f t="shared" si="6"/>
        <v>140</v>
      </c>
      <c r="F53" s="136">
        <f t="shared" si="6"/>
        <v>220.18573999999998</v>
      </c>
      <c r="G53" s="136">
        <f t="shared" si="6"/>
        <v>91.18574</v>
      </c>
      <c r="H53" s="136">
        <f t="shared" si="6"/>
        <v>129</v>
      </c>
    </row>
    <row r="54" spans="1:8" ht="19.5" customHeight="1">
      <c r="A54" s="140" t="s">
        <v>199</v>
      </c>
      <c r="B54" s="138" t="s">
        <v>364</v>
      </c>
      <c r="C54" s="142">
        <v>38.21</v>
      </c>
      <c r="D54" s="136">
        <v>2.03</v>
      </c>
      <c r="E54" s="136">
        <v>36.18</v>
      </c>
      <c r="F54" s="136">
        <v>37.21</v>
      </c>
      <c r="G54" s="136">
        <v>2.03</v>
      </c>
      <c r="H54" s="136">
        <v>35.18</v>
      </c>
    </row>
    <row r="55" spans="1:8" ht="19.5" customHeight="1">
      <c r="A55" s="140" t="s">
        <v>73</v>
      </c>
      <c r="B55" s="138" t="s">
        <v>74</v>
      </c>
      <c r="C55" s="142">
        <v>9.5</v>
      </c>
      <c r="D55" s="136">
        <v>2</v>
      </c>
      <c r="E55" s="136">
        <v>7.5</v>
      </c>
      <c r="F55" s="136">
        <v>9</v>
      </c>
      <c r="G55" s="136">
        <v>2</v>
      </c>
      <c r="H55" s="136">
        <v>7</v>
      </c>
    </row>
    <row r="56" spans="1:8" ht="19.5" customHeight="1">
      <c r="A56" s="140" t="s">
        <v>437</v>
      </c>
      <c r="B56" s="138" t="s">
        <v>88</v>
      </c>
      <c r="C56" s="142">
        <v>1</v>
      </c>
      <c r="D56" s="136">
        <v>0</v>
      </c>
      <c r="E56" s="136">
        <v>1</v>
      </c>
      <c r="F56" s="136">
        <v>1</v>
      </c>
      <c r="G56" s="136">
        <v>0</v>
      </c>
      <c r="H56" s="136">
        <v>1</v>
      </c>
    </row>
    <row r="57" spans="1:8" ht="19.5" customHeight="1">
      <c r="A57" s="140" t="s">
        <v>196</v>
      </c>
      <c r="B57" s="138" t="s">
        <v>211</v>
      </c>
      <c r="C57" s="142">
        <v>0.93</v>
      </c>
      <c r="D57" s="136">
        <v>0.48</v>
      </c>
      <c r="E57" s="136">
        <v>0.45</v>
      </c>
      <c r="F57" s="136">
        <v>0.88</v>
      </c>
      <c r="G57" s="136">
        <v>0.48</v>
      </c>
      <c r="H57" s="136">
        <v>0.4</v>
      </c>
    </row>
    <row r="58" spans="1:8" ht="19.5" customHeight="1">
      <c r="A58" s="140" t="s">
        <v>71</v>
      </c>
      <c r="B58" s="138" t="s">
        <v>116</v>
      </c>
      <c r="C58" s="142">
        <v>13.05</v>
      </c>
      <c r="D58" s="136">
        <v>5</v>
      </c>
      <c r="E58" s="136">
        <v>8.05</v>
      </c>
      <c r="F58" s="136">
        <v>12.5</v>
      </c>
      <c r="G58" s="136">
        <v>5</v>
      </c>
      <c r="H58" s="136">
        <v>7.5</v>
      </c>
    </row>
    <row r="59" spans="1:8" ht="19.5" customHeight="1">
      <c r="A59" s="140" t="s">
        <v>440</v>
      </c>
      <c r="B59" s="138" t="s">
        <v>110</v>
      </c>
      <c r="C59" s="142">
        <v>19.868</v>
      </c>
      <c r="D59" s="136">
        <v>8.448</v>
      </c>
      <c r="E59" s="136">
        <v>11.42</v>
      </c>
      <c r="F59" s="136">
        <v>13.868</v>
      </c>
      <c r="G59" s="136">
        <v>8.448</v>
      </c>
      <c r="H59" s="136">
        <v>5.42</v>
      </c>
    </row>
    <row r="60" spans="1:8" ht="19.5" customHeight="1">
      <c r="A60" s="140" t="s">
        <v>101</v>
      </c>
      <c r="B60" s="138" t="s">
        <v>69</v>
      </c>
      <c r="C60" s="142">
        <v>37.5</v>
      </c>
      <c r="D60" s="136">
        <v>8</v>
      </c>
      <c r="E60" s="136">
        <v>29.5</v>
      </c>
      <c r="F60" s="136">
        <v>36.5</v>
      </c>
      <c r="G60" s="136">
        <v>8</v>
      </c>
      <c r="H60" s="136">
        <v>28.5</v>
      </c>
    </row>
    <row r="61" spans="1:8" ht="19.5" customHeight="1">
      <c r="A61" s="140" t="s">
        <v>352</v>
      </c>
      <c r="B61" s="138" t="s">
        <v>194</v>
      </c>
      <c r="C61" s="142">
        <v>6.8</v>
      </c>
      <c r="D61" s="136">
        <v>2</v>
      </c>
      <c r="E61" s="136">
        <v>4.8</v>
      </c>
      <c r="F61" s="136">
        <v>6.7</v>
      </c>
      <c r="G61" s="136">
        <v>2</v>
      </c>
      <c r="H61" s="136">
        <v>4.7</v>
      </c>
    </row>
    <row r="62" spans="1:8" ht="19.5" customHeight="1">
      <c r="A62" s="140" t="s">
        <v>460</v>
      </c>
      <c r="B62" s="138" t="s">
        <v>86</v>
      </c>
      <c r="C62" s="142">
        <v>2.2</v>
      </c>
      <c r="D62" s="136">
        <v>0</v>
      </c>
      <c r="E62" s="136">
        <v>2.2</v>
      </c>
      <c r="F62" s="136">
        <v>1</v>
      </c>
      <c r="G62" s="136">
        <v>0</v>
      </c>
      <c r="H62" s="136">
        <v>1</v>
      </c>
    </row>
    <row r="63" spans="1:8" ht="19.5" customHeight="1">
      <c r="A63" s="140" t="s">
        <v>103</v>
      </c>
      <c r="B63" s="138" t="s">
        <v>408</v>
      </c>
      <c r="C63" s="142">
        <v>0.54</v>
      </c>
      <c r="D63" s="136">
        <v>0.44</v>
      </c>
      <c r="E63" s="136">
        <v>0.1</v>
      </c>
      <c r="F63" s="136">
        <v>0.44</v>
      </c>
      <c r="G63" s="136">
        <v>0.44</v>
      </c>
      <c r="H63" s="136">
        <v>0</v>
      </c>
    </row>
    <row r="64" spans="1:8" ht="19.5" customHeight="1">
      <c r="A64" s="140" t="s">
        <v>224</v>
      </c>
      <c r="B64" s="138" t="s">
        <v>435</v>
      </c>
      <c r="C64" s="142">
        <v>6.5</v>
      </c>
      <c r="D64" s="136">
        <v>6.5</v>
      </c>
      <c r="E64" s="136">
        <v>0</v>
      </c>
      <c r="F64" s="136">
        <v>6.5</v>
      </c>
      <c r="G64" s="136">
        <v>6.5</v>
      </c>
      <c r="H64" s="136">
        <v>0</v>
      </c>
    </row>
    <row r="65" spans="1:8" ht="19.5" customHeight="1">
      <c r="A65" s="140" t="s">
        <v>350</v>
      </c>
      <c r="B65" s="138" t="s">
        <v>296</v>
      </c>
      <c r="C65" s="142">
        <v>7.25</v>
      </c>
      <c r="D65" s="136">
        <v>7.05</v>
      </c>
      <c r="E65" s="136">
        <v>0.2</v>
      </c>
      <c r="F65" s="136">
        <v>7.05</v>
      </c>
      <c r="G65" s="136">
        <v>7.05</v>
      </c>
      <c r="H65" s="136">
        <v>0</v>
      </c>
    </row>
    <row r="66" spans="1:8" ht="19.5" customHeight="1">
      <c r="A66" s="140" t="s">
        <v>252</v>
      </c>
      <c r="B66" s="138" t="s">
        <v>242</v>
      </c>
      <c r="C66" s="142">
        <v>1.5</v>
      </c>
      <c r="D66" s="136">
        <v>0</v>
      </c>
      <c r="E66" s="136">
        <v>1.5</v>
      </c>
      <c r="F66" s="136">
        <v>1.2</v>
      </c>
      <c r="G66" s="136">
        <v>0</v>
      </c>
      <c r="H66" s="136">
        <v>1.2</v>
      </c>
    </row>
    <row r="67" spans="1:8" ht="19.5" customHeight="1">
      <c r="A67" s="140" t="s">
        <v>11</v>
      </c>
      <c r="B67" s="138" t="s">
        <v>380</v>
      </c>
      <c r="C67" s="142">
        <v>9.09774</v>
      </c>
      <c r="D67" s="136">
        <v>3.09774</v>
      </c>
      <c r="E67" s="136">
        <v>6</v>
      </c>
      <c r="F67" s="136">
        <v>9.09774</v>
      </c>
      <c r="G67" s="136">
        <v>3.09774</v>
      </c>
      <c r="H67" s="136">
        <v>6</v>
      </c>
    </row>
    <row r="68" spans="1:8" ht="19.5" customHeight="1">
      <c r="A68" s="140" t="s">
        <v>294</v>
      </c>
      <c r="B68" s="138" t="s">
        <v>190</v>
      </c>
      <c r="C68" s="142">
        <v>12.5</v>
      </c>
      <c r="D68" s="136">
        <v>12.5</v>
      </c>
      <c r="E68" s="136">
        <v>0</v>
      </c>
      <c r="F68" s="136">
        <v>12.5</v>
      </c>
      <c r="G68" s="136">
        <v>12.5</v>
      </c>
      <c r="H68" s="136">
        <v>0</v>
      </c>
    </row>
    <row r="69" spans="1:8" ht="19.5" customHeight="1">
      <c r="A69" s="140" t="s">
        <v>293</v>
      </c>
      <c r="B69" s="138" t="s">
        <v>206</v>
      </c>
      <c r="C69" s="142">
        <v>33.64</v>
      </c>
      <c r="D69" s="136">
        <v>32.64</v>
      </c>
      <c r="E69" s="136">
        <v>1</v>
      </c>
      <c r="F69" s="136">
        <v>33.64</v>
      </c>
      <c r="G69" s="136">
        <v>32.64</v>
      </c>
      <c r="H69" s="136">
        <v>1</v>
      </c>
    </row>
    <row r="70" spans="1:8" ht="19.5" customHeight="1">
      <c r="A70" s="140" t="s">
        <v>349</v>
      </c>
      <c r="B70" s="138" t="s">
        <v>180</v>
      </c>
      <c r="C70" s="142">
        <v>31.1</v>
      </c>
      <c r="D70" s="136">
        <v>1</v>
      </c>
      <c r="E70" s="136">
        <v>30.1</v>
      </c>
      <c r="F70" s="136">
        <v>31.1</v>
      </c>
      <c r="G70" s="136">
        <v>1</v>
      </c>
      <c r="H70" s="136">
        <v>30.1</v>
      </c>
    </row>
    <row r="71" spans="1:8" ht="19.5" customHeight="1">
      <c r="A71" s="140" t="s">
        <v>475</v>
      </c>
      <c r="B71" s="138" t="s">
        <v>320</v>
      </c>
      <c r="C71" s="142">
        <f aca="true" t="shared" si="7" ref="C71:H71">SUM(C72:C73)</f>
        <v>3.24045</v>
      </c>
      <c r="D71" s="136">
        <f t="shared" si="7"/>
        <v>3.24045</v>
      </c>
      <c r="E71" s="136">
        <f t="shared" si="7"/>
        <v>0</v>
      </c>
      <c r="F71" s="136">
        <f t="shared" si="7"/>
        <v>3.24045</v>
      </c>
      <c r="G71" s="136">
        <f t="shared" si="7"/>
        <v>3.24045</v>
      </c>
      <c r="H71" s="136">
        <f t="shared" si="7"/>
        <v>0</v>
      </c>
    </row>
    <row r="72" spans="1:8" ht="19.5" customHeight="1">
      <c r="A72" s="140" t="s">
        <v>45</v>
      </c>
      <c r="B72" s="138" t="s">
        <v>290</v>
      </c>
      <c r="C72" s="142">
        <v>0.02205</v>
      </c>
      <c r="D72" s="136">
        <v>0.02205</v>
      </c>
      <c r="E72" s="136">
        <v>0</v>
      </c>
      <c r="F72" s="136">
        <v>0.02205</v>
      </c>
      <c r="G72" s="136">
        <v>0.02205</v>
      </c>
      <c r="H72" s="136">
        <v>0</v>
      </c>
    </row>
    <row r="73" spans="1:8" ht="19.5" customHeight="1">
      <c r="A73" s="140" t="s">
        <v>165</v>
      </c>
      <c r="B73" s="138" t="s">
        <v>216</v>
      </c>
      <c r="C73" s="142">
        <v>3.2184</v>
      </c>
      <c r="D73" s="136">
        <v>3.2184</v>
      </c>
      <c r="E73" s="136">
        <v>0</v>
      </c>
      <c r="F73" s="136">
        <v>3.2184</v>
      </c>
      <c r="G73" s="136">
        <v>3.2184</v>
      </c>
      <c r="H73" s="136">
        <v>0</v>
      </c>
    </row>
  </sheetData>
  <mergeCells count="4">
    <mergeCell ref="C4:E4"/>
    <mergeCell ref="F4:H4"/>
    <mergeCell ref="A4:A5"/>
    <mergeCell ref="B4:B5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9.5" style="0" customWidth="1"/>
    <col min="2" max="2" width="40.83203125" style="0" customWidth="1"/>
    <col min="3" max="3" width="9.16015625" style="0" customWidth="1"/>
    <col min="4" max="4" width="39.5" style="0" customWidth="1"/>
    <col min="5" max="7" width="14.16015625" style="0" customWidth="1"/>
  </cols>
  <sheetData>
    <row r="1" spans="1:7" ht="12.75" customHeight="1">
      <c r="A1" s="88"/>
      <c r="G1" s="10" t="s">
        <v>394</v>
      </c>
    </row>
    <row r="2" spans="1:7" ht="27" customHeight="1">
      <c r="A2" s="92" t="s">
        <v>114</v>
      </c>
      <c r="B2" s="92"/>
      <c r="C2" s="92"/>
      <c r="D2" s="92"/>
      <c r="E2" s="92"/>
      <c r="F2" s="92"/>
      <c r="G2" s="92"/>
    </row>
    <row r="3" spans="1:7" ht="12.75" customHeight="1">
      <c r="A3" s="144" t="s">
        <v>464</v>
      </c>
      <c r="G3" t="s">
        <v>241</v>
      </c>
    </row>
    <row r="4" spans="1:7" ht="19.5" customHeight="1">
      <c r="A4" s="168" t="s">
        <v>232</v>
      </c>
      <c r="B4" s="170" t="s">
        <v>367</v>
      </c>
      <c r="C4" s="148" t="s">
        <v>479</v>
      </c>
      <c r="D4" s="148" t="s">
        <v>133</v>
      </c>
      <c r="E4" s="148" t="s">
        <v>385</v>
      </c>
      <c r="F4" s="148" t="s">
        <v>300</v>
      </c>
      <c r="G4" s="148" t="s">
        <v>298</v>
      </c>
    </row>
    <row r="5" spans="1:7" ht="19.5" customHeight="1">
      <c r="A5" s="169"/>
      <c r="B5" s="169"/>
      <c r="C5" s="148"/>
      <c r="D5" s="148"/>
      <c r="E5" s="148"/>
      <c r="F5" s="148"/>
      <c r="G5" s="148"/>
    </row>
    <row r="6" spans="1:7" s="9" customFormat="1" ht="19.5" customHeight="1">
      <c r="A6" s="93"/>
      <c r="B6" s="94"/>
      <c r="C6" s="94"/>
      <c r="D6" s="94"/>
      <c r="E6" s="95"/>
      <c r="F6" s="95"/>
      <c r="G6" s="95"/>
    </row>
    <row r="7" spans="1:7" ht="12.75" customHeight="1">
      <c r="A7" s="91"/>
      <c r="B7" s="9"/>
      <c r="C7" s="9"/>
      <c r="D7" s="9"/>
      <c r="E7" s="9"/>
      <c r="G7" s="9"/>
    </row>
    <row r="8" spans="1:7" ht="12.75" customHeight="1">
      <c r="A8" s="9"/>
      <c r="B8" s="9"/>
      <c r="C8" s="9"/>
      <c r="D8" s="9"/>
      <c r="G8" s="9"/>
    </row>
    <row r="9" spans="1:4" ht="12.75" customHeight="1">
      <c r="A9" s="9"/>
      <c r="B9" s="9"/>
      <c r="C9" s="9"/>
      <c r="D9" s="9"/>
    </row>
    <row r="10" spans="2:7" ht="12.75" customHeight="1">
      <c r="B10" s="88"/>
      <c r="C10" s="88"/>
      <c r="D10" s="88"/>
      <c r="G10" s="9"/>
    </row>
    <row r="11" spans="2:7" ht="12.75" customHeight="1">
      <c r="B11" s="9"/>
      <c r="G11" s="9"/>
    </row>
    <row r="12" spans="2:4" ht="12.75" customHeight="1">
      <c r="B12" s="9"/>
      <c r="C12" s="9"/>
      <c r="D12" s="9"/>
    </row>
    <row r="13" ht="9.75" customHeight="1"/>
    <row r="14" ht="9.75" customHeight="1"/>
    <row r="15" ht="9.75" customHeight="1"/>
    <row r="16" ht="12.75" customHeight="1">
      <c r="B16" s="9"/>
    </row>
    <row r="17" spans="2:7" ht="9.75" customHeight="1">
      <c r="B17" s="9"/>
      <c r="C17" s="9"/>
      <c r="D17" s="9"/>
      <c r="G17" s="9"/>
    </row>
    <row r="22" ht="12.75" customHeight="1">
      <c r="C22" s="9"/>
    </row>
  </sheetData>
  <mergeCells count="7">
    <mergeCell ref="G4:G5"/>
    <mergeCell ref="A4:A5"/>
    <mergeCell ref="B4:B5"/>
    <mergeCell ref="E4:E5"/>
    <mergeCell ref="F4:F5"/>
    <mergeCell ref="D4:D5"/>
    <mergeCell ref="C4:C5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3" width="9.83203125" style="0" customWidth="1"/>
    <col min="4" max="4" width="22.16015625" style="0" customWidth="1"/>
    <col min="5" max="5" width="38.5" style="0" customWidth="1"/>
    <col min="6" max="8" width="16.83203125" style="0" customWidth="1"/>
  </cols>
  <sheetData>
    <row r="1" spans="1:8" ht="10.5" customHeight="1">
      <c r="A1" s="10"/>
      <c r="B1" s="9"/>
      <c r="C1" s="11"/>
      <c r="D1" s="11"/>
      <c r="E1" s="11"/>
      <c r="F1" s="11"/>
      <c r="G1" s="11"/>
      <c r="H1" s="10" t="s">
        <v>458</v>
      </c>
    </row>
    <row r="2" spans="1:8" ht="22.5" customHeight="1">
      <c r="A2" s="34" t="s">
        <v>441</v>
      </c>
      <c r="B2" s="39"/>
      <c r="C2" s="39"/>
      <c r="D2" s="39"/>
      <c r="E2" s="39"/>
      <c r="F2" s="39"/>
      <c r="G2" s="39"/>
      <c r="H2" s="39"/>
    </row>
    <row r="3" spans="1:8" ht="25.5" customHeight="1">
      <c r="A3" s="110" t="s">
        <v>147</v>
      </c>
      <c r="B3" s="9"/>
      <c r="C3" s="11"/>
      <c r="D3" s="11"/>
      <c r="E3" s="11"/>
      <c r="F3" s="11"/>
      <c r="G3" s="11"/>
      <c r="H3" s="40" t="s">
        <v>241</v>
      </c>
    </row>
    <row r="4" spans="1:8" ht="19.5" customHeight="1">
      <c r="A4" s="41" t="s">
        <v>479</v>
      </c>
      <c r="B4" s="36"/>
      <c r="C4" s="36"/>
      <c r="D4" s="148" t="s">
        <v>324</v>
      </c>
      <c r="E4" s="148" t="s">
        <v>305</v>
      </c>
      <c r="F4" s="149" t="s">
        <v>385</v>
      </c>
      <c r="G4" s="149" t="s">
        <v>42</v>
      </c>
      <c r="H4" s="150" t="s">
        <v>287</v>
      </c>
    </row>
    <row r="5" spans="1:8" ht="62.25" customHeight="1">
      <c r="A5" s="14" t="s">
        <v>192</v>
      </c>
      <c r="B5" s="14" t="s">
        <v>342</v>
      </c>
      <c r="C5" s="14" t="s">
        <v>332</v>
      </c>
      <c r="D5" s="148"/>
      <c r="E5" s="148"/>
      <c r="F5" s="149"/>
      <c r="G5" s="149"/>
      <c r="H5" s="150"/>
    </row>
    <row r="6" spans="1:8" ht="18" customHeight="1">
      <c r="A6" s="7" t="s">
        <v>314</v>
      </c>
      <c r="B6" s="7" t="s">
        <v>314</v>
      </c>
      <c r="C6" s="7" t="s">
        <v>314</v>
      </c>
      <c r="D6" s="42"/>
      <c r="E6" s="15" t="s">
        <v>314</v>
      </c>
      <c r="F6" s="44">
        <v>1</v>
      </c>
      <c r="G6" s="44">
        <v>2</v>
      </c>
      <c r="H6" s="44">
        <v>3</v>
      </c>
    </row>
    <row r="7" spans="1:9" ht="23.25" customHeight="1">
      <c r="A7" s="102"/>
      <c r="B7" s="102"/>
      <c r="C7" s="102"/>
      <c r="D7" s="102"/>
      <c r="E7" s="104" t="s">
        <v>108</v>
      </c>
      <c r="F7" s="108">
        <f>F8+F13+F16+F20+F23</f>
        <v>781.6790619999999</v>
      </c>
      <c r="G7" s="108">
        <f>G8+G13+G16+G20+G23</f>
        <v>652.6790619999999</v>
      </c>
      <c r="H7" s="106">
        <f>H8+H13+H16+H20+H23</f>
        <v>129</v>
      </c>
      <c r="I7" s="9"/>
    </row>
    <row r="8" spans="1:8" ht="23.25" customHeight="1">
      <c r="A8" s="103" t="s">
        <v>112</v>
      </c>
      <c r="B8" s="103"/>
      <c r="C8" s="103"/>
      <c r="D8" s="103"/>
      <c r="E8" s="105" t="s">
        <v>198</v>
      </c>
      <c r="F8" s="109">
        <f>F9</f>
        <v>690.653735</v>
      </c>
      <c r="G8" s="109">
        <f>G9</f>
        <v>571.653735</v>
      </c>
      <c r="H8" s="107">
        <f>H9</f>
        <v>119</v>
      </c>
    </row>
    <row r="9" spans="1:8" ht="23.25" customHeight="1">
      <c r="A9" s="103" t="s">
        <v>245</v>
      </c>
      <c r="B9" s="103" t="s">
        <v>3</v>
      </c>
      <c r="C9" s="103"/>
      <c r="D9" s="103"/>
      <c r="E9" s="105" t="s">
        <v>379</v>
      </c>
      <c r="F9" s="109">
        <f>SUM(F10:F12)</f>
        <v>690.653735</v>
      </c>
      <c r="G9" s="109">
        <f>SUM(G10:G12)</f>
        <v>571.653735</v>
      </c>
      <c r="H9" s="107">
        <f>SUM(H10:H12)</f>
        <v>119</v>
      </c>
    </row>
    <row r="10" spans="1:8" ht="23.25" customHeight="1">
      <c r="A10" s="103" t="s">
        <v>159</v>
      </c>
      <c r="B10" s="103" t="s">
        <v>316</v>
      </c>
      <c r="C10" s="103" t="s">
        <v>373</v>
      </c>
      <c r="D10" s="103"/>
      <c r="E10" s="105" t="s">
        <v>13</v>
      </c>
      <c r="F10" s="109">
        <v>571.653735</v>
      </c>
      <c r="G10" s="109">
        <v>571.653735</v>
      </c>
      <c r="H10" s="107">
        <v>0</v>
      </c>
    </row>
    <row r="11" spans="1:8" ht="23.25" customHeight="1">
      <c r="A11" s="103" t="s">
        <v>159</v>
      </c>
      <c r="B11" s="103" t="s">
        <v>316</v>
      </c>
      <c r="C11" s="103" t="s">
        <v>247</v>
      </c>
      <c r="D11" s="103"/>
      <c r="E11" s="105" t="s">
        <v>238</v>
      </c>
      <c r="F11" s="109">
        <v>116</v>
      </c>
      <c r="G11" s="109">
        <v>0</v>
      </c>
      <c r="H11" s="107">
        <v>116</v>
      </c>
    </row>
    <row r="12" spans="1:8" ht="23.25" customHeight="1">
      <c r="A12" s="103" t="s">
        <v>159</v>
      </c>
      <c r="B12" s="103" t="s">
        <v>316</v>
      </c>
      <c r="C12" s="103" t="s">
        <v>156</v>
      </c>
      <c r="D12" s="103"/>
      <c r="E12" s="105" t="s">
        <v>60</v>
      </c>
      <c r="F12" s="109">
        <v>3</v>
      </c>
      <c r="G12" s="109">
        <v>0</v>
      </c>
      <c r="H12" s="107">
        <v>3</v>
      </c>
    </row>
    <row r="13" spans="1:8" ht="23.25" customHeight="1">
      <c r="A13" s="103" t="s">
        <v>111</v>
      </c>
      <c r="B13" s="103"/>
      <c r="C13" s="103"/>
      <c r="D13" s="103"/>
      <c r="E13" s="105" t="s">
        <v>334</v>
      </c>
      <c r="F13" s="109">
        <f aca="true" t="shared" si="0" ref="F13:H14">F14</f>
        <v>3.2184</v>
      </c>
      <c r="G13" s="109">
        <f t="shared" si="0"/>
        <v>3.2184</v>
      </c>
      <c r="H13" s="107">
        <f t="shared" si="0"/>
        <v>0</v>
      </c>
    </row>
    <row r="14" spans="1:8" ht="23.25" customHeight="1">
      <c r="A14" s="103" t="s">
        <v>244</v>
      </c>
      <c r="B14" s="103" t="s">
        <v>2</v>
      </c>
      <c r="C14" s="103"/>
      <c r="D14" s="103"/>
      <c r="E14" s="105" t="s">
        <v>355</v>
      </c>
      <c r="F14" s="109">
        <f t="shared" si="0"/>
        <v>3.2184</v>
      </c>
      <c r="G14" s="109">
        <f t="shared" si="0"/>
        <v>3.2184</v>
      </c>
      <c r="H14" s="107">
        <f t="shared" si="0"/>
        <v>0</v>
      </c>
    </row>
    <row r="15" spans="1:8" ht="23.25" customHeight="1">
      <c r="A15" s="103" t="s">
        <v>158</v>
      </c>
      <c r="B15" s="103" t="s">
        <v>315</v>
      </c>
      <c r="C15" s="103" t="s">
        <v>373</v>
      </c>
      <c r="D15" s="103"/>
      <c r="E15" s="105" t="s">
        <v>131</v>
      </c>
      <c r="F15" s="109">
        <v>3.2184</v>
      </c>
      <c r="G15" s="109">
        <v>3.2184</v>
      </c>
      <c r="H15" s="107">
        <v>0</v>
      </c>
    </row>
    <row r="16" spans="1:8" ht="23.25" customHeight="1">
      <c r="A16" s="103" t="s">
        <v>207</v>
      </c>
      <c r="B16" s="103"/>
      <c r="C16" s="103"/>
      <c r="D16" s="103"/>
      <c r="E16" s="105" t="s">
        <v>420</v>
      </c>
      <c r="F16" s="109">
        <f>F17</f>
        <v>44.781247</v>
      </c>
      <c r="G16" s="109">
        <f>G17</f>
        <v>44.781247</v>
      </c>
      <c r="H16" s="107">
        <f>H17</f>
        <v>0</v>
      </c>
    </row>
    <row r="17" spans="1:8" ht="23.25" customHeight="1">
      <c r="A17" s="103" t="s">
        <v>397</v>
      </c>
      <c r="B17" s="103" t="s">
        <v>283</v>
      </c>
      <c r="C17" s="103"/>
      <c r="D17" s="103"/>
      <c r="E17" s="105" t="s">
        <v>172</v>
      </c>
      <c r="F17" s="109">
        <f>SUM(F18:F19)</f>
        <v>44.781247</v>
      </c>
      <c r="G17" s="109">
        <f>SUM(G18:G19)</f>
        <v>44.781247</v>
      </c>
      <c r="H17" s="107">
        <f>SUM(H18:H19)</f>
        <v>0</v>
      </c>
    </row>
    <row r="18" spans="1:8" ht="23.25" customHeight="1">
      <c r="A18" s="103" t="s">
        <v>12</v>
      </c>
      <c r="B18" s="103" t="s">
        <v>94</v>
      </c>
      <c r="C18" s="103" t="s">
        <v>373</v>
      </c>
      <c r="D18" s="103"/>
      <c r="E18" s="105" t="s">
        <v>79</v>
      </c>
      <c r="F18" s="109">
        <v>30.428687</v>
      </c>
      <c r="G18" s="109">
        <v>30.428687</v>
      </c>
      <c r="H18" s="107">
        <v>0</v>
      </c>
    </row>
    <row r="19" spans="1:8" ht="23.25" customHeight="1">
      <c r="A19" s="103" t="s">
        <v>12</v>
      </c>
      <c r="B19" s="103" t="s">
        <v>94</v>
      </c>
      <c r="C19" s="103" t="s">
        <v>120</v>
      </c>
      <c r="D19" s="103"/>
      <c r="E19" s="105" t="s">
        <v>376</v>
      </c>
      <c r="F19" s="109">
        <v>14.35256</v>
      </c>
      <c r="G19" s="109">
        <v>14.35256</v>
      </c>
      <c r="H19" s="107">
        <v>0</v>
      </c>
    </row>
    <row r="20" spans="1:8" ht="23.25" customHeight="1">
      <c r="A20" s="103" t="s">
        <v>82</v>
      </c>
      <c r="B20" s="103"/>
      <c r="C20" s="103"/>
      <c r="D20" s="103"/>
      <c r="E20" s="105" t="s">
        <v>63</v>
      </c>
      <c r="F20" s="109">
        <f aca="true" t="shared" si="1" ref="F20:H21">F21</f>
        <v>10</v>
      </c>
      <c r="G20" s="109">
        <f t="shared" si="1"/>
        <v>0</v>
      </c>
      <c r="H20" s="107">
        <f t="shared" si="1"/>
        <v>10</v>
      </c>
    </row>
    <row r="21" spans="1:8" ht="23.25" customHeight="1">
      <c r="A21" s="103" t="s">
        <v>282</v>
      </c>
      <c r="B21" s="103" t="s">
        <v>369</v>
      </c>
      <c r="C21" s="103"/>
      <c r="D21" s="103"/>
      <c r="E21" s="105" t="s">
        <v>235</v>
      </c>
      <c r="F21" s="109">
        <f t="shared" si="1"/>
        <v>10</v>
      </c>
      <c r="G21" s="109">
        <f t="shared" si="1"/>
        <v>0</v>
      </c>
      <c r="H21" s="107">
        <f t="shared" si="1"/>
        <v>10</v>
      </c>
    </row>
    <row r="22" spans="1:8" ht="23.25" customHeight="1">
      <c r="A22" s="103" t="s">
        <v>130</v>
      </c>
      <c r="B22" s="103" t="s">
        <v>191</v>
      </c>
      <c r="C22" s="103" t="s">
        <v>34</v>
      </c>
      <c r="D22" s="103"/>
      <c r="E22" s="105" t="s">
        <v>330</v>
      </c>
      <c r="F22" s="109">
        <v>10</v>
      </c>
      <c r="G22" s="109">
        <v>0</v>
      </c>
      <c r="H22" s="107">
        <v>10</v>
      </c>
    </row>
    <row r="23" spans="1:8" ht="23.25" customHeight="1">
      <c r="A23" s="103" t="s">
        <v>171</v>
      </c>
      <c r="B23" s="103"/>
      <c r="C23" s="103"/>
      <c r="D23" s="103"/>
      <c r="E23" s="105" t="s">
        <v>400</v>
      </c>
      <c r="F23" s="109">
        <f aca="true" t="shared" si="2" ref="F23:H24">F24</f>
        <v>33.02568</v>
      </c>
      <c r="G23" s="109">
        <f t="shared" si="2"/>
        <v>33.02568</v>
      </c>
      <c r="H23" s="107">
        <f t="shared" si="2"/>
        <v>0</v>
      </c>
    </row>
    <row r="24" spans="1:8" ht="23.25" customHeight="1">
      <c r="A24" s="103" t="s">
        <v>430</v>
      </c>
      <c r="B24" s="103" t="s">
        <v>247</v>
      </c>
      <c r="C24" s="103"/>
      <c r="D24" s="103"/>
      <c r="E24" s="105" t="s">
        <v>75</v>
      </c>
      <c r="F24" s="109">
        <f t="shared" si="2"/>
        <v>33.02568</v>
      </c>
      <c r="G24" s="109">
        <f t="shared" si="2"/>
        <v>33.02568</v>
      </c>
      <c r="H24" s="107">
        <f t="shared" si="2"/>
        <v>0</v>
      </c>
    </row>
    <row r="25" spans="1:8" ht="23.25" customHeight="1">
      <c r="A25" s="103" t="s">
        <v>104</v>
      </c>
      <c r="B25" s="103" t="s">
        <v>67</v>
      </c>
      <c r="C25" s="103" t="s">
        <v>373</v>
      </c>
      <c r="D25" s="103"/>
      <c r="E25" s="105" t="s">
        <v>482</v>
      </c>
      <c r="F25" s="109">
        <v>33.02568</v>
      </c>
      <c r="G25" s="109">
        <v>33.02568</v>
      </c>
      <c r="H25" s="107">
        <v>0</v>
      </c>
    </row>
    <row r="26" spans="1:8" ht="23.25" customHeight="1">
      <c r="A26" s="102"/>
      <c r="B26" s="102"/>
      <c r="C26" s="102"/>
      <c r="D26" s="102" t="s">
        <v>340</v>
      </c>
      <c r="E26" s="104" t="s">
        <v>464</v>
      </c>
      <c r="F26" s="108">
        <f>F27</f>
        <v>781.6790619999999</v>
      </c>
      <c r="G26" s="108">
        <f>G27</f>
        <v>652.6790619999999</v>
      </c>
      <c r="H26" s="106">
        <f>H27</f>
        <v>129</v>
      </c>
    </row>
    <row r="27" spans="1:8" ht="23.25" customHeight="1">
      <c r="A27" s="102"/>
      <c r="B27" s="102"/>
      <c r="C27" s="102"/>
      <c r="D27" s="102" t="s">
        <v>217</v>
      </c>
      <c r="E27" s="104" t="s">
        <v>204</v>
      </c>
      <c r="F27" s="108">
        <f>SUM(F28:F35)</f>
        <v>781.6790619999999</v>
      </c>
      <c r="G27" s="108">
        <f>SUM(G28:G35)</f>
        <v>652.6790619999999</v>
      </c>
      <c r="H27" s="106">
        <f>SUM(H28:H35)</f>
        <v>129</v>
      </c>
    </row>
    <row r="28" spans="1:8" ht="23.25" customHeight="1">
      <c r="A28" s="102" t="s">
        <v>112</v>
      </c>
      <c r="B28" s="102" t="s">
        <v>3</v>
      </c>
      <c r="C28" s="102" t="s">
        <v>373</v>
      </c>
      <c r="D28" s="102" t="s">
        <v>187</v>
      </c>
      <c r="E28" s="104" t="s">
        <v>13</v>
      </c>
      <c r="F28" s="108">
        <v>571.653735</v>
      </c>
      <c r="G28" s="108">
        <v>571.653735</v>
      </c>
      <c r="H28" s="106">
        <v>0</v>
      </c>
    </row>
    <row r="29" spans="1:8" ht="23.25" customHeight="1">
      <c r="A29" s="102" t="s">
        <v>112</v>
      </c>
      <c r="B29" s="102" t="s">
        <v>3</v>
      </c>
      <c r="C29" s="102" t="s">
        <v>247</v>
      </c>
      <c r="D29" s="102" t="s">
        <v>187</v>
      </c>
      <c r="E29" s="104" t="s">
        <v>238</v>
      </c>
      <c r="F29" s="108">
        <v>116</v>
      </c>
      <c r="G29" s="108">
        <v>0</v>
      </c>
      <c r="H29" s="106">
        <v>116</v>
      </c>
    </row>
    <row r="30" spans="1:8" ht="23.25" customHeight="1">
      <c r="A30" s="102" t="s">
        <v>112</v>
      </c>
      <c r="B30" s="102" t="s">
        <v>3</v>
      </c>
      <c r="C30" s="102" t="s">
        <v>156</v>
      </c>
      <c r="D30" s="102" t="s">
        <v>187</v>
      </c>
      <c r="E30" s="104" t="s">
        <v>60</v>
      </c>
      <c r="F30" s="108">
        <v>3</v>
      </c>
      <c r="G30" s="108">
        <v>0</v>
      </c>
      <c r="H30" s="106">
        <v>3</v>
      </c>
    </row>
    <row r="31" spans="1:8" ht="23.25" customHeight="1">
      <c r="A31" s="102" t="s">
        <v>111</v>
      </c>
      <c r="B31" s="102" t="s">
        <v>2</v>
      </c>
      <c r="C31" s="102" t="s">
        <v>373</v>
      </c>
      <c r="D31" s="102" t="s">
        <v>187</v>
      </c>
      <c r="E31" s="104" t="s">
        <v>131</v>
      </c>
      <c r="F31" s="108">
        <v>3.2184</v>
      </c>
      <c r="G31" s="108">
        <v>3.2184</v>
      </c>
      <c r="H31" s="106">
        <v>0</v>
      </c>
    </row>
    <row r="32" spans="1:8" ht="23.25" customHeight="1">
      <c r="A32" s="102" t="s">
        <v>207</v>
      </c>
      <c r="B32" s="102" t="s">
        <v>283</v>
      </c>
      <c r="C32" s="102" t="s">
        <v>373</v>
      </c>
      <c r="D32" s="102" t="s">
        <v>187</v>
      </c>
      <c r="E32" s="104" t="s">
        <v>79</v>
      </c>
      <c r="F32" s="108">
        <v>30.428687</v>
      </c>
      <c r="G32" s="108">
        <v>30.428687</v>
      </c>
      <c r="H32" s="106">
        <v>0</v>
      </c>
    </row>
    <row r="33" spans="1:8" ht="23.25" customHeight="1">
      <c r="A33" s="102" t="s">
        <v>207</v>
      </c>
      <c r="B33" s="102" t="s">
        <v>283</v>
      </c>
      <c r="C33" s="102" t="s">
        <v>120</v>
      </c>
      <c r="D33" s="102" t="s">
        <v>187</v>
      </c>
      <c r="E33" s="104" t="s">
        <v>376</v>
      </c>
      <c r="F33" s="108">
        <v>14.35256</v>
      </c>
      <c r="G33" s="108">
        <v>14.35256</v>
      </c>
      <c r="H33" s="106">
        <v>0</v>
      </c>
    </row>
    <row r="34" spans="1:8" ht="23.25" customHeight="1">
      <c r="A34" s="102" t="s">
        <v>82</v>
      </c>
      <c r="B34" s="102" t="s">
        <v>369</v>
      </c>
      <c r="C34" s="102" t="s">
        <v>34</v>
      </c>
      <c r="D34" s="102" t="s">
        <v>187</v>
      </c>
      <c r="E34" s="104" t="s">
        <v>330</v>
      </c>
      <c r="F34" s="108">
        <v>10</v>
      </c>
      <c r="G34" s="108">
        <v>0</v>
      </c>
      <c r="H34" s="106">
        <v>10</v>
      </c>
    </row>
    <row r="35" spans="1:8" ht="23.25" customHeight="1">
      <c r="A35" s="102" t="s">
        <v>171</v>
      </c>
      <c r="B35" s="102" t="s">
        <v>247</v>
      </c>
      <c r="C35" s="102" t="s">
        <v>373</v>
      </c>
      <c r="D35" s="102" t="s">
        <v>187</v>
      </c>
      <c r="E35" s="104" t="s">
        <v>482</v>
      </c>
      <c r="F35" s="108">
        <v>33.02568</v>
      </c>
      <c r="G35" s="108">
        <v>33.02568</v>
      </c>
      <c r="H35" s="106">
        <v>0</v>
      </c>
    </row>
  </sheetData>
  <mergeCells count="5">
    <mergeCell ref="H4:H5"/>
    <mergeCell ref="D4:D5"/>
    <mergeCell ref="E4:E5"/>
    <mergeCell ref="F4:F5"/>
    <mergeCell ref="G4:G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2" width="9.83203125" style="0" customWidth="1"/>
    <col min="3" max="3" width="22.16015625" style="0" customWidth="1"/>
    <col min="4" max="4" width="38.5" style="0" customWidth="1"/>
    <col min="5" max="7" width="16.83203125" style="0" customWidth="1"/>
    <col min="8" max="9" width="9.16015625" style="0" customWidth="1"/>
    <col min="10" max="10" width="27.5" style="0" customWidth="1"/>
    <col min="11" max="11" width="12.5" style="0" customWidth="1"/>
  </cols>
  <sheetData>
    <row r="1" spans="1:7" ht="10.5" customHeight="1">
      <c r="A1" s="10"/>
      <c r="B1" s="9"/>
      <c r="C1" s="11"/>
      <c r="D1" s="11"/>
      <c r="E1" s="11"/>
      <c r="F1" s="11"/>
      <c r="G1" s="10" t="s">
        <v>318</v>
      </c>
    </row>
    <row r="2" spans="1:7" ht="32.25" customHeight="1">
      <c r="A2" s="34" t="s">
        <v>30</v>
      </c>
      <c r="B2" s="39"/>
      <c r="C2" s="39"/>
      <c r="D2" s="39"/>
      <c r="E2" s="39"/>
      <c r="F2" s="39"/>
      <c r="G2" s="39"/>
    </row>
    <row r="3" spans="1:7" ht="25.5" customHeight="1">
      <c r="A3" s="110" t="s">
        <v>147</v>
      </c>
      <c r="B3" s="9"/>
      <c r="C3" s="11"/>
      <c r="D3" s="11"/>
      <c r="E3" s="11"/>
      <c r="F3" s="11"/>
      <c r="G3" s="40" t="s">
        <v>241</v>
      </c>
    </row>
    <row r="4" spans="1:7" ht="19.5" customHeight="1">
      <c r="A4" s="41" t="s">
        <v>326</v>
      </c>
      <c r="B4" s="36"/>
      <c r="C4" s="148" t="s">
        <v>324</v>
      </c>
      <c r="D4" s="148" t="s">
        <v>40</v>
      </c>
      <c r="E4" s="149" t="s">
        <v>212</v>
      </c>
      <c r="F4" s="149" t="s">
        <v>62</v>
      </c>
      <c r="G4" s="150" t="s">
        <v>286</v>
      </c>
    </row>
    <row r="5" spans="1:7" ht="62.25" customHeight="1">
      <c r="A5" s="14" t="s">
        <v>192</v>
      </c>
      <c r="B5" s="14" t="s">
        <v>342</v>
      </c>
      <c r="C5" s="148"/>
      <c r="D5" s="148"/>
      <c r="E5" s="149"/>
      <c r="F5" s="149"/>
      <c r="G5" s="150"/>
    </row>
    <row r="6" spans="1:7" ht="18" customHeight="1">
      <c r="A6" s="42" t="s">
        <v>314</v>
      </c>
      <c r="B6" s="42" t="s">
        <v>314</v>
      </c>
      <c r="C6" s="42"/>
      <c r="D6" s="44" t="s">
        <v>314</v>
      </c>
      <c r="E6" s="44">
        <v>1</v>
      </c>
      <c r="F6" s="44">
        <v>2</v>
      </c>
      <c r="G6" s="44">
        <v>3</v>
      </c>
    </row>
    <row r="7" spans="1:8" ht="23.25" customHeight="1">
      <c r="A7" s="115"/>
      <c r="B7" s="102"/>
      <c r="C7" s="111"/>
      <c r="D7" s="104" t="s">
        <v>108</v>
      </c>
      <c r="E7" s="108">
        <f>E8+E20+E35</f>
        <v>652.679062</v>
      </c>
      <c r="F7" s="106">
        <f>F8+F20+F35</f>
        <v>561.493322</v>
      </c>
      <c r="G7" s="113">
        <f>G8+G20+G35</f>
        <v>91.18574</v>
      </c>
      <c r="H7" s="9"/>
    </row>
    <row r="8" spans="1:7" ht="23.25" customHeight="1">
      <c r="A8" s="116" t="s">
        <v>377</v>
      </c>
      <c r="B8" s="103"/>
      <c r="C8" s="112"/>
      <c r="D8" s="105" t="s">
        <v>256</v>
      </c>
      <c r="E8" s="109">
        <f>SUM(E9:E19)</f>
        <v>558.252872</v>
      </c>
      <c r="F8" s="107">
        <f>SUM(F9:F19)</f>
        <v>558.252872</v>
      </c>
      <c r="G8" s="114">
        <f>SUM(G9:G19)</f>
        <v>0</v>
      </c>
    </row>
    <row r="9" spans="1:7" ht="23.25" customHeight="1">
      <c r="A9" s="116" t="s">
        <v>240</v>
      </c>
      <c r="B9" s="103" t="s">
        <v>373</v>
      </c>
      <c r="C9" s="112"/>
      <c r="D9" s="105" t="s">
        <v>405</v>
      </c>
      <c r="E9" s="109">
        <v>150.2532</v>
      </c>
      <c r="F9" s="107">
        <v>150.2532</v>
      </c>
      <c r="G9" s="114">
        <v>0</v>
      </c>
    </row>
    <row r="10" spans="1:7" ht="23.25" customHeight="1">
      <c r="A10" s="116" t="s">
        <v>240</v>
      </c>
      <c r="B10" s="103" t="s">
        <v>247</v>
      </c>
      <c r="C10" s="112"/>
      <c r="D10" s="105" t="s">
        <v>220</v>
      </c>
      <c r="E10" s="109">
        <v>124.9608</v>
      </c>
      <c r="F10" s="107">
        <v>124.9608</v>
      </c>
      <c r="G10" s="114">
        <v>0</v>
      </c>
    </row>
    <row r="11" spans="1:7" ht="23.25" customHeight="1">
      <c r="A11" s="116" t="s">
        <v>240</v>
      </c>
      <c r="B11" s="103" t="s">
        <v>120</v>
      </c>
      <c r="C11" s="112"/>
      <c r="D11" s="105" t="s">
        <v>481</v>
      </c>
      <c r="E11" s="109">
        <v>20.0765</v>
      </c>
      <c r="F11" s="107">
        <v>20.0765</v>
      </c>
      <c r="G11" s="114">
        <v>0</v>
      </c>
    </row>
    <row r="12" spans="1:7" ht="23.25" customHeight="1">
      <c r="A12" s="116" t="s">
        <v>240</v>
      </c>
      <c r="B12" s="103" t="s">
        <v>243</v>
      </c>
      <c r="C12" s="112"/>
      <c r="D12" s="105" t="s">
        <v>151</v>
      </c>
      <c r="E12" s="109">
        <v>15.2</v>
      </c>
      <c r="F12" s="107">
        <v>15.2</v>
      </c>
      <c r="G12" s="114">
        <v>0</v>
      </c>
    </row>
    <row r="13" spans="1:7" ht="23.25" customHeight="1">
      <c r="A13" s="116" t="s">
        <v>240</v>
      </c>
      <c r="B13" s="103" t="s">
        <v>2</v>
      </c>
      <c r="C13" s="112"/>
      <c r="D13" s="105" t="s">
        <v>9</v>
      </c>
      <c r="E13" s="109">
        <v>84.6485</v>
      </c>
      <c r="F13" s="107">
        <v>84.6485</v>
      </c>
      <c r="G13" s="114">
        <v>0</v>
      </c>
    </row>
    <row r="14" spans="1:7" ht="23.25" customHeight="1">
      <c r="A14" s="116" t="s">
        <v>240</v>
      </c>
      <c r="B14" s="103" t="s">
        <v>368</v>
      </c>
      <c r="C14" s="112"/>
      <c r="D14" s="105" t="s">
        <v>137</v>
      </c>
      <c r="E14" s="109">
        <v>38.934453</v>
      </c>
      <c r="F14" s="107">
        <v>38.934453</v>
      </c>
      <c r="G14" s="114">
        <v>0</v>
      </c>
    </row>
    <row r="15" spans="1:7" ht="23.25" customHeight="1">
      <c r="A15" s="116" t="s">
        <v>240</v>
      </c>
      <c r="B15" s="103" t="s">
        <v>156</v>
      </c>
      <c r="C15" s="112"/>
      <c r="D15" s="105" t="s">
        <v>76</v>
      </c>
      <c r="E15" s="109">
        <v>30.428687</v>
      </c>
      <c r="F15" s="107">
        <v>30.428687</v>
      </c>
      <c r="G15" s="114">
        <v>0</v>
      </c>
    </row>
    <row r="16" spans="1:7" ht="23.25" customHeight="1">
      <c r="A16" s="116" t="s">
        <v>240</v>
      </c>
      <c r="B16" s="103" t="s">
        <v>283</v>
      </c>
      <c r="C16" s="112"/>
      <c r="D16" s="105" t="s">
        <v>122</v>
      </c>
      <c r="E16" s="109">
        <v>14.35256</v>
      </c>
      <c r="F16" s="107">
        <v>14.35256</v>
      </c>
      <c r="G16" s="114">
        <v>0</v>
      </c>
    </row>
    <row r="17" spans="1:7" ht="23.25" customHeight="1">
      <c r="A17" s="116" t="s">
        <v>240</v>
      </c>
      <c r="B17" s="103" t="s">
        <v>396</v>
      </c>
      <c r="C17" s="112"/>
      <c r="D17" s="105" t="s">
        <v>279</v>
      </c>
      <c r="E17" s="109">
        <v>6.020492</v>
      </c>
      <c r="F17" s="107">
        <v>6.020492</v>
      </c>
      <c r="G17" s="114">
        <v>0</v>
      </c>
    </row>
    <row r="18" spans="1:7" ht="23.25" customHeight="1">
      <c r="A18" s="116" t="s">
        <v>240</v>
      </c>
      <c r="B18" s="103" t="s">
        <v>36</v>
      </c>
      <c r="C18" s="112"/>
      <c r="D18" s="105" t="s">
        <v>378</v>
      </c>
      <c r="E18" s="109">
        <v>33.02568</v>
      </c>
      <c r="F18" s="107">
        <v>33.02568</v>
      </c>
      <c r="G18" s="114">
        <v>0</v>
      </c>
    </row>
    <row r="19" spans="1:7" ht="23.25" customHeight="1">
      <c r="A19" s="116" t="s">
        <v>240</v>
      </c>
      <c r="B19" s="103" t="s">
        <v>34</v>
      </c>
      <c r="C19" s="112"/>
      <c r="D19" s="105" t="s">
        <v>197</v>
      </c>
      <c r="E19" s="109">
        <v>40.352</v>
      </c>
      <c r="F19" s="107">
        <v>40.352</v>
      </c>
      <c r="G19" s="114">
        <v>0</v>
      </c>
    </row>
    <row r="20" spans="1:7" ht="23.25" customHeight="1">
      <c r="A20" s="116" t="s">
        <v>255</v>
      </c>
      <c r="B20" s="103"/>
      <c r="C20" s="112"/>
      <c r="D20" s="105" t="s">
        <v>321</v>
      </c>
      <c r="E20" s="109">
        <f>SUM(E21:E34)</f>
        <v>91.18574</v>
      </c>
      <c r="F20" s="107">
        <f>SUM(F21:F34)</f>
        <v>0</v>
      </c>
      <c r="G20" s="114">
        <f>SUM(G21:G34)</f>
        <v>91.18574</v>
      </c>
    </row>
    <row r="21" spans="1:7" ht="23.25" customHeight="1">
      <c r="A21" s="116" t="s">
        <v>117</v>
      </c>
      <c r="B21" s="103" t="s">
        <v>373</v>
      </c>
      <c r="C21" s="112"/>
      <c r="D21" s="105" t="s">
        <v>209</v>
      </c>
      <c r="E21" s="109">
        <v>2.03</v>
      </c>
      <c r="F21" s="107">
        <v>0</v>
      </c>
      <c r="G21" s="114">
        <v>2.03</v>
      </c>
    </row>
    <row r="22" spans="1:7" ht="23.25" customHeight="1">
      <c r="A22" s="116" t="s">
        <v>117</v>
      </c>
      <c r="B22" s="103" t="s">
        <v>247</v>
      </c>
      <c r="C22" s="112"/>
      <c r="D22" s="105" t="s">
        <v>457</v>
      </c>
      <c r="E22" s="109">
        <v>2</v>
      </c>
      <c r="F22" s="107">
        <v>0</v>
      </c>
      <c r="G22" s="114">
        <v>2</v>
      </c>
    </row>
    <row r="23" spans="1:7" ht="23.25" customHeight="1">
      <c r="A23" s="116" t="s">
        <v>117</v>
      </c>
      <c r="B23" s="103" t="s">
        <v>369</v>
      </c>
      <c r="C23" s="112"/>
      <c r="D23" s="105" t="s">
        <v>170</v>
      </c>
      <c r="E23" s="109">
        <v>0.48</v>
      </c>
      <c r="F23" s="107">
        <v>0</v>
      </c>
      <c r="G23" s="114">
        <v>0.48</v>
      </c>
    </row>
    <row r="24" spans="1:7" ht="23.25" customHeight="1">
      <c r="A24" s="116" t="s">
        <v>117</v>
      </c>
      <c r="B24" s="103" t="s">
        <v>243</v>
      </c>
      <c r="C24" s="112"/>
      <c r="D24" s="105" t="s">
        <v>32</v>
      </c>
      <c r="E24" s="109">
        <v>5</v>
      </c>
      <c r="F24" s="107">
        <v>0</v>
      </c>
      <c r="G24" s="114">
        <v>5</v>
      </c>
    </row>
    <row r="25" spans="1:7" ht="23.25" customHeight="1">
      <c r="A25" s="116" t="s">
        <v>117</v>
      </c>
      <c r="B25" s="103" t="s">
        <v>121</v>
      </c>
      <c r="C25" s="112"/>
      <c r="D25" s="105" t="s">
        <v>436</v>
      </c>
      <c r="E25" s="109">
        <v>8.448</v>
      </c>
      <c r="F25" s="107">
        <v>0</v>
      </c>
      <c r="G25" s="114">
        <v>8.448</v>
      </c>
    </row>
    <row r="26" spans="1:7" ht="23.25" customHeight="1">
      <c r="A26" s="116" t="s">
        <v>117</v>
      </c>
      <c r="B26" s="103" t="s">
        <v>283</v>
      </c>
      <c r="C26" s="112"/>
      <c r="D26" s="105" t="s">
        <v>467</v>
      </c>
      <c r="E26" s="109">
        <v>8</v>
      </c>
      <c r="F26" s="107">
        <v>0</v>
      </c>
      <c r="G26" s="114">
        <v>8</v>
      </c>
    </row>
    <row r="27" spans="1:7" ht="23.25" customHeight="1">
      <c r="A27" s="116" t="s">
        <v>117</v>
      </c>
      <c r="B27" s="103" t="s">
        <v>36</v>
      </c>
      <c r="C27" s="112"/>
      <c r="D27" s="105" t="s">
        <v>459</v>
      </c>
      <c r="E27" s="109">
        <v>2</v>
      </c>
      <c r="F27" s="107">
        <v>0</v>
      </c>
      <c r="G27" s="114">
        <v>2</v>
      </c>
    </row>
    <row r="28" spans="1:7" ht="23.25" customHeight="1">
      <c r="A28" s="116" t="s">
        <v>117</v>
      </c>
      <c r="B28" s="103" t="s">
        <v>285</v>
      </c>
      <c r="C28" s="112"/>
      <c r="D28" s="105" t="s">
        <v>1</v>
      </c>
      <c r="E28" s="109">
        <v>0.44</v>
      </c>
      <c r="F28" s="107">
        <v>0</v>
      </c>
      <c r="G28" s="114">
        <v>0.44</v>
      </c>
    </row>
    <row r="29" spans="1:7" ht="23.25" customHeight="1">
      <c r="A29" s="116" t="s">
        <v>117</v>
      </c>
      <c r="B29" s="103" t="s">
        <v>399</v>
      </c>
      <c r="C29" s="112"/>
      <c r="D29" s="105" t="s">
        <v>107</v>
      </c>
      <c r="E29" s="109">
        <v>6.5</v>
      </c>
      <c r="F29" s="107">
        <v>0</v>
      </c>
      <c r="G29" s="114">
        <v>6.5</v>
      </c>
    </row>
    <row r="30" spans="1:7" ht="23.25" customHeight="1">
      <c r="A30" s="116" t="s">
        <v>117</v>
      </c>
      <c r="B30" s="103" t="s">
        <v>33</v>
      </c>
      <c r="C30" s="112"/>
      <c r="D30" s="105" t="s">
        <v>338</v>
      </c>
      <c r="E30" s="109">
        <v>7.05</v>
      </c>
      <c r="F30" s="107">
        <v>0</v>
      </c>
      <c r="G30" s="114">
        <v>7.05</v>
      </c>
    </row>
    <row r="31" spans="1:7" ht="23.25" customHeight="1">
      <c r="A31" s="116" t="s">
        <v>117</v>
      </c>
      <c r="B31" s="103" t="s">
        <v>313</v>
      </c>
      <c r="C31" s="112"/>
      <c r="D31" s="105" t="s">
        <v>303</v>
      </c>
      <c r="E31" s="109">
        <v>3.09774</v>
      </c>
      <c r="F31" s="107">
        <v>0</v>
      </c>
      <c r="G31" s="114">
        <v>3.09774</v>
      </c>
    </row>
    <row r="32" spans="1:7" ht="23.25" customHeight="1">
      <c r="A32" s="116" t="s">
        <v>117</v>
      </c>
      <c r="B32" s="103" t="s">
        <v>97</v>
      </c>
      <c r="C32" s="112"/>
      <c r="D32" s="105" t="s">
        <v>155</v>
      </c>
      <c r="E32" s="109">
        <v>12.5</v>
      </c>
      <c r="F32" s="107">
        <v>0</v>
      </c>
      <c r="G32" s="114">
        <v>12.5</v>
      </c>
    </row>
    <row r="33" spans="1:7" ht="23.25" customHeight="1">
      <c r="A33" s="116" t="s">
        <v>117</v>
      </c>
      <c r="B33" s="103" t="s">
        <v>93</v>
      </c>
      <c r="C33" s="112"/>
      <c r="D33" s="105" t="s">
        <v>473</v>
      </c>
      <c r="E33" s="109">
        <v>32.64</v>
      </c>
      <c r="F33" s="107">
        <v>0</v>
      </c>
      <c r="G33" s="114">
        <v>32.64</v>
      </c>
    </row>
    <row r="34" spans="1:7" ht="23.25" customHeight="1">
      <c r="A34" s="116" t="s">
        <v>117</v>
      </c>
      <c r="B34" s="103" t="s">
        <v>34</v>
      </c>
      <c r="C34" s="112"/>
      <c r="D34" s="105" t="s">
        <v>214</v>
      </c>
      <c r="E34" s="109">
        <v>1</v>
      </c>
      <c r="F34" s="107">
        <v>0</v>
      </c>
      <c r="G34" s="114">
        <v>1</v>
      </c>
    </row>
    <row r="35" spans="1:7" ht="23.25" customHeight="1">
      <c r="A35" s="116" t="s">
        <v>129</v>
      </c>
      <c r="B35" s="103"/>
      <c r="C35" s="112"/>
      <c r="D35" s="105" t="s">
        <v>19</v>
      </c>
      <c r="E35" s="109">
        <f>SUM(E36:E37)</f>
        <v>3.24045</v>
      </c>
      <c r="F35" s="107">
        <f>SUM(F36:F37)</f>
        <v>3.24045</v>
      </c>
      <c r="G35" s="114">
        <f>SUM(G36:G37)</f>
        <v>0</v>
      </c>
    </row>
    <row r="36" spans="1:7" ht="23.25" customHeight="1">
      <c r="A36" s="116" t="s">
        <v>475</v>
      </c>
      <c r="B36" s="103" t="s">
        <v>247</v>
      </c>
      <c r="C36" s="112"/>
      <c r="D36" s="105" t="s">
        <v>132</v>
      </c>
      <c r="E36" s="109">
        <v>0.02205</v>
      </c>
      <c r="F36" s="107">
        <v>0.02205</v>
      </c>
      <c r="G36" s="114">
        <v>0</v>
      </c>
    </row>
    <row r="37" spans="1:7" ht="23.25" customHeight="1">
      <c r="A37" s="116" t="s">
        <v>475</v>
      </c>
      <c r="B37" s="103" t="s">
        <v>369</v>
      </c>
      <c r="C37" s="112"/>
      <c r="D37" s="105" t="s">
        <v>92</v>
      </c>
      <c r="E37" s="109">
        <v>3.2184</v>
      </c>
      <c r="F37" s="107">
        <v>3.2184</v>
      </c>
      <c r="G37" s="114">
        <v>0</v>
      </c>
    </row>
    <row r="38" spans="1:7" ht="23.25" customHeight="1">
      <c r="A38" s="115"/>
      <c r="B38" s="102"/>
      <c r="C38" s="111" t="s">
        <v>340</v>
      </c>
      <c r="D38" s="104" t="s">
        <v>464</v>
      </c>
      <c r="E38" s="108">
        <f>E39</f>
        <v>652.679062</v>
      </c>
      <c r="F38" s="106">
        <f>F39</f>
        <v>561.493322</v>
      </c>
      <c r="G38" s="113">
        <f>G39</f>
        <v>91.18574</v>
      </c>
    </row>
    <row r="39" spans="1:7" ht="23.25" customHeight="1">
      <c r="A39" s="115"/>
      <c r="B39" s="102"/>
      <c r="C39" s="111" t="s">
        <v>217</v>
      </c>
      <c r="D39" s="104" t="s">
        <v>204</v>
      </c>
      <c r="E39" s="108">
        <f>SUM(E40:E66)</f>
        <v>652.679062</v>
      </c>
      <c r="F39" s="106">
        <f>SUM(F40:F66)</f>
        <v>561.493322</v>
      </c>
      <c r="G39" s="113">
        <f>SUM(G40:G66)</f>
        <v>91.18574</v>
      </c>
    </row>
    <row r="40" spans="1:7" ht="23.25" customHeight="1">
      <c r="A40" s="115" t="s">
        <v>377</v>
      </c>
      <c r="B40" s="102" t="s">
        <v>373</v>
      </c>
      <c r="C40" s="111" t="s">
        <v>187</v>
      </c>
      <c r="D40" s="104" t="s">
        <v>274</v>
      </c>
      <c r="E40" s="108">
        <v>150.2532</v>
      </c>
      <c r="F40" s="106">
        <v>150.2532</v>
      </c>
      <c r="G40" s="113">
        <v>0</v>
      </c>
    </row>
    <row r="41" spans="1:7" ht="23.25" customHeight="1">
      <c r="A41" s="115" t="s">
        <v>377</v>
      </c>
      <c r="B41" s="102" t="s">
        <v>247</v>
      </c>
      <c r="C41" s="111" t="s">
        <v>187</v>
      </c>
      <c r="D41" s="104" t="s">
        <v>89</v>
      </c>
      <c r="E41" s="108">
        <v>124.9608</v>
      </c>
      <c r="F41" s="106">
        <v>124.9608</v>
      </c>
      <c r="G41" s="113">
        <v>0</v>
      </c>
    </row>
    <row r="42" spans="1:7" ht="23.25" customHeight="1">
      <c r="A42" s="115" t="s">
        <v>377</v>
      </c>
      <c r="B42" s="102" t="s">
        <v>120</v>
      </c>
      <c r="C42" s="111" t="s">
        <v>187</v>
      </c>
      <c r="D42" s="104" t="s">
        <v>392</v>
      </c>
      <c r="E42" s="108">
        <v>20.0765</v>
      </c>
      <c r="F42" s="106">
        <v>20.0765</v>
      </c>
      <c r="G42" s="113">
        <v>0</v>
      </c>
    </row>
    <row r="43" spans="1:7" ht="23.25" customHeight="1">
      <c r="A43" s="115" t="s">
        <v>377</v>
      </c>
      <c r="B43" s="102" t="s">
        <v>243</v>
      </c>
      <c r="C43" s="111" t="s">
        <v>187</v>
      </c>
      <c r="D43" s="104" t="s">
        <v>208</v>
      </c>
      <c r="E43" s="108">
        <v>15.2</v>
      </c>
      <c r="F43" s="106">
        <v>15.2</v>
      </c>
      <c r="G43" s="113">
        <v>0</v>
      </c>
    </row>
    <row r="44" spans="1:7" ht="23.25" customHeight="1">
      <c r="A44" s="115" t="s">
        <v>377</v>
      </c>
      <c r="B44" s="102" t="s">
        <v>2</v>
      </c>
      <c r="C44" s="111" t="s">
        <v>187</v>
      </c>
      <c r="D44" s="104" t="s">
        <v>70</v>
      </c>
      <c r="E44" s="108">
        <v>84.6485</v>
      </c>
      <c r="F44" s="106">
        <v>84.6485</v>
      </c>
      <c r="G44" s="113">
        <v>0</v>
      </c>
    </row>
    <row r="45" spans="1:7" ht="23.25" customHeight="1">
      <c r="A45" s="115" t="s">
        <v>377</v>
      </c>
      <c r="B45" s="102" t="s">
        <v>368</v>
      </c>
      <c r="C45" s="111" t="s">
        <v>187</v>
      </c>
      <c r="D45" s="104" t="s">
        <v>415</v>
      </c>
      <c r="E45" s="108">
        <v>38.934453</v>
      </c>
      <c r="F45" s="106">
        <v>38.934453</v>
      </c>
      <c r="G45" s="113">
        <v>0</v>
      </c>
    </row>
    <row r="46" spans="1:7" ht="23.25" customHeight="1">
      <c r="A46" s="115" t="s">
        <v>377</v>
      </c>
      <c r="B46" s="102" t="s">
        <v>156</v>
      </c>
      <c r="C46" s="111" t="s">
        <v>187</v>
      </c>
      <c r="D46" s="104" t="s">
        <v>78</v>
      </c>
      <c r="E46" s="108">
        <v>30.428687</v>
      </c>
      <c r="F46" s="106">
        <v>30.428687</v>
      </c>
      <c r="G46" s="113">
        <v>0</v>
      </c>
    </row>
    <row r="47" spans="1:7" ht="23.25" customHeight="1">
      <c r="A47" s="115" t="s">
        <v>377</v>
      </c>
      <c r="B47" s="102" t="s">
        <v>283</v>
      </c>
      <c r="C47" s="111" t="s">
        <v>187</v>
      </c>
      <c r="D47" s="104" t="s">
        <v>219</v>
      </c>
      <c r="E47" s="108">
        <v>14.35256</v>
      </c>
      <c r="F47" s="106">
        <v>14.35256</v>
      </c>
      <c r="G47" s="113">
        <v>0</v>
      </c>
    </row>
    <row r="48" spans="1:7" ht="23.25" customHeight="1">
      <c r="A48" s="115" t="s">
        <v>377</v>
      </c>
      <c r="B48" s="102" t="s">
        <v>396</v>
      </c>
      <c r="C48" s="111" t="s">
        <v>187</v>
      </c>
      <c r="D48" s="104" t="s">
        <v>99</v>
      </c>
      <c r="E48" s="108">
        <v>6.020492</v>
      </c>
      <c r="F48" s="106">
        <v>6.020492</v>
      </c>
      <c r="G48" s="113">
        <v>0</v>
      </c>
    </row>
    <row r="49" spans="1:7" ht="23.25" customHeight="1">
      <c r="A49" s="115" t="s">
        <v>377</v>
      </c>
      <c r="B49" s="102" t="s">
        <v>36</v>
      </c>
      <c r="C49" s="111" t="s">
        <v>187</v>
      </c>
      <c r="D49" s="104" t="s">
        <v>482</v>
      </c>
      <c r="E49" s="108">
        <v>33.02568</v>
      </c>
      <c r="F49" s="106">
        <v>33.02568</v>
      </c>
      <c r="G49" s="113">
        <v>0</v>
      </c>
    </row>
    <row r="50" spans="1:7" ht="23.25" customHeight="1">
      <c r="A50" s="115" t="s">
        <v>377</v>
      </c>
      <c r="B50" s="102" t="s">
        <v>34</v>
      </c>
      <c r="C50" s="111" t="s">
        <v>187</v>
      </c>
      <c r="D50" s="104" t="s">
        <v>418</v>
      </c>
      <c r="E50" s="108">
        <v>40.352</v>
      </c>
      <c r="F50" s="106">
        <v>40.352</v>
      </c>
      <c r="G50" s="113">
        <v>0</v>
      </c>
    </row>
    <row r="51" spans="1:7" ht="23.25" customHeight="1">
      <c r="A51" s="115" t="s">
        <v>255</v>
      </c>
      <c r="B51" s="102" t="s">
        <v>373</v>
      </c>
      <c r="C51" s="111" t="s">
        <v>187</v>
      </c>
      <c r="D51" s="104" t="s">
        <v>364</v>
      </c>
      <c r="E51" s="108">
        <v>2.03</v>
      </c>
      <c r="F51" s="106">
        <v>0</v>
      </c>
      <c r="G51" s="113">
        <v>2.03</v>
      </c>
    </row>
    <row r="52" spans="1:7" ht="23.25" customHeight="1">
      <c r="A52" s="115" t="s">
        <v>255</v>
      </c>
      <c r="B52" s="102" t="s">
        <v>247</v>
      </c>
      <c r="C52" s="111" t="s">
        <v>187</v>
      </c>
      <c r="D52" s="104" t="s">
        <v>74</v>
      </c>
      <c r="E52" s="108">
        <v>2</v>
      </c>
      <c r="F52" s="106">
        <v>0</v>
      </c>
      <c r="G52" s="113">
        <v>2</v>
      </c>
    </row>
    <row r="53" spans="1:7" ht="23.25" customHeight="1">
      <c r="A53" s="115" t="s">
        <v>255</v>
      </c>
      <c r="B53" s="102" t="s">
        <v>369</v>
      </c>
      <c r="C53" s="111" t="s">
        <v>187</v>
      </c>
      <c r="D53" s="104" t="s">
        <v>211</v>
      </c>
      <c r="E53" s="108">
        <v>0.48</v>
      </c>
      <c r="F53" s="106">
        <v>0</v>
      </c>
      <c r="G53" s="113">
        <v>0.48</v>
      </c>
    </row>
    <row r="54" spans="1:7" ht="23.25" customHeight="1">
      <c r="A54" s="115" t="s">
        <v>255</v>
      </c>
      <c r="B54" s="102" t="s">
        <v>243</v>
      </c>
      <c r="C54" s="111" t="s">
        <v>187</v>
      </c>
      <c r="D54" s="104" t="s">
        <v>116</v>
      </c>
      <c r="E54" s="108">
        <v>5</v>
      </c>
      <c r="F54" s="106">
        <v>0</v>
      </c>
      <c r="G54" s="113">
        <v>5</v>
      </c>
    </row>
    <row r="55" spans="1:7" ht="23.25" customHeight="1">
      <c r="A55" s="115" t="s">
        <v>255</v>
      </c>
      <c r="B55" s="102" t="s">
        <v>121</v>
      </c>
      <c r="C55" s="111" t="s">
        <v>187</v>
      </c>
      <c r="D55" s="104" t="s">
        <v>110</v>
      </c>
      <c r="E55" s="108">
        <v>8.448</v>
      </c>
      <c r="F55" s="106">
        <v>0</v>
      </c>
      <c r="G55" s="113">
        <v>8.448</v>
      </c>
    </row>
    <row r="56" spans="1:7" ht="23.25" customHeight="1">
      <c r="A56" s="115" t="s">
        <v>255</v>
      </c>
      <c r="B56" s="102" t="s">
        <v>283</v>
      </c>
      <c r="C56" s="111" t="s">
        <v>187</v>
      </c>
      <c r="D56" s="104" t="s">
        <v>69</v>
      </c>
      <c r="E56" s="108">
        <v>8</v>
      </c>
      <c r="F56" s="106">
        <v>0</v>
      </c>
      <c r="G56" s="113">
        <v>8</v>
      </c>
    </row>
    <row r="57" spans="1:7" ht="23.25" customHeight="1">
      <c r="A57" s="115" t="s">
        <v>255</v>
      </c>
      <c r="B57" s="102" t="s">
        <v>36</v>
      </c>
      <c r="C57" s="111" t="s">
        <v>187</v>
      </c>
      <c r="D57" s="104" t="s">
        <v>194</v>
      </c>
      <c r="E57" s="108">
        <v>2</v>
      </c>
      <c r="F57" s="106">
        <v>0</v>
      </c>
      <c r="G57" s="113">
        <v>2</v>
      </c>
    </row>
    <row r="58" spans="1:7" ht="23.25" customHeight="1">
      <c r="A58" s="115" t="s">
        <v>255</v>
      </c>
      <c r="B58" s="102" t="s">
        <v>285</v>
      </c>
      <c r="C58" s="111" t="s">
        <v>187</v>
      </c>
      <c r="D58" s="104" t="s">
        <v>408</v>
      </c>
      <c r="E58" s="108">
        <v>0.44</v>
      </c>
      <c r="F58" s="106">
        <v>0</v>
      </c>
      <c r="G58" s="113">
        <v>0.44</v>
      </c>
    </row>
    <row r="59" spans="1:7" ht="23.25" customHeight="1">
      <c r="A59" s="115" t="s">
        <v>255</v>
      </c>
      <c r="B59" s="102" t="s">
        <v>399</v>
      </c>
      <c r="C59" s="111" t="s">
        <v>187</v>
      </c>
      <c r="D59" s="104" t="s">
        <v>435</v>
      </c>
      <c r="E59" s="108">
        <v>6.5</v>
      </c>
      <c r="F59" s="106">
        <v>0</v>
      </c>
      <c r="G59" s="113">
        <v>6.5</v>
      </c>
    </row>
    <row r="60" spans="1:7" ht="23.25" customHeight="1">
      <c r="A60" s="115" t="s">
        <v>255</v>
      </c>
      <c r="B60" s="102" t="s">
        <v>33</v>
      </c>
      <c r="C60" s="111" t="s">
        <v>187</v>
      </c>
      <c r="D60" s="104" t="s">
        <v>296</v>
      </c>
      <c r="E60" s="108">
        <v>7.05</v>
      </c>
      <c r="F60" s="106">
        <v>0</v>
      </c>
      <c r="G60" s="113">
        <v>7.05</v>
      </c>
    </row>
    <row r="61" spans="1:7" ht="23.25" customHeight="1">
      <c r="A61" s="115" t="s">
        <v>255</v>
      </c>
      <c r="B61" s="102" t="s">
        <v>313</v>
      </c>
      <c r="C61" s="111" t="s">
        <v>187</v>
      </c>
      <c r="D61" s="104" t="s">
        <v>380</v>
      </c>
      <c r="E61" s="108">
        <v>3.09774</v>
      </c>
      <c r="F61" s="106">
        <v>0</v>
      </c>
      <c r="G61" s="113">
        <v>3.09774</v>
      </c>
    </row>
    <row r="62" spans="1:7" ht="23.25" customHeight="1">
      <c r="A62" s="115" t="s">
        <v>255</v>
      </c>
      <c r="B62" s="102" t="s">
        <v>97</v>
      </c>
      <c r="C62" s="111" t="s">
        <v>187</v>
      </c>
      <c r="D62" s="104" t="s">
        <v>190</v>
      </c>
      <c r="E62" s="108">
        <v>12.5</v>
      </c>
      <c r="F62" s="106">
        <v>0</v>
      </c>
      <c r="G62" s="113">
        <v>12.5</v>
      </c>
    </row>
    <row r="63" spans="1:7" ht="23.25" customHeight="1">
      <c r="A63" s="115" t="s">
        <v>255</v>
      </c>
      <c r="B63" s="102" t="s">
        <v>93</v>
      </c>
      <c r="C63" s="111" t="s">
        <v>187</v>
      </c>
      <c r="D63" s="104" t="s">
        <v>206</v>
      </c>
      <c r="E63" s="108">
        <v>32.64</v>
      </c>
      <c r="F63" s="106">
        <v>0</v>
      </c>
      <c r="G63" s="113">
        <v>32.64</v>
      </c>
    </row>
    <row r="64" spans="1:7" ht="23.25" customHeight="1">
      <c r="A64" s="115" t="s">
        <v>255</v>
      </c>
      <c r="B64" s="102" t="s">
        <v>34</v>
      </c>
      <c r="C64" s="111" t="s">
        <v>187</v>
      </c>
      <c r="D64" s="104" t="s">
        <v>180</v>
      </c>
      <c r="E64" s="108">
        <v>1</v>
      </c>
      <c r="F64" s="106">
        <v>0</v>
      </c>
      <c r="G64" s="113">
        <v>1</v>
      </c>
    </row>
    <row r="65" spans="1:7" ht="23.25" customHeight="1">
      <c r="A65" s="115" t="s">
        <v>129</v>
      </c>
      <c r="B65" s="102" t="s">
        <v>247</v>
      </c>
      <c r="C65" s="111" t="s">
        <v>187</v>
      </c>
      <c r="D65" s="104" t="s">
        <v>290</v>
      </c>
      <c r="E65" s="108">
        <v>0.02205</v>
      </c>
      <c r="F65" s="106">
        <v>0.02205</v>
      </c>
      <c r="G65" s="113">
        <v>0</v>
      </c>
    </row>
    <row r="66" spans="1:7" ht="23.25" customHeight="1">
      <c r="A66" s="115" t="s">
        <v>129</v>
      </c>
      <c r="B66" s="102" t="s">
        <v>369</v>
      </c>
      <c r="C66" s="111" t="s">
        <v>187</v>
      </c>
      <c r="D66" s="104" t="s">
        <v>216</v>
      </c>
      <c r="E66" s="108">
        <v>3.2184</v>
      </c>
      <c r="F66" s="106">
        <v>3.2184</v>
      </c>
      <c r="G66" s="113">
        <v>0</v>
      </c>
    </row>
  </sheetData>
  <mergeCells count="5">
    <mergeCell ref="G4:G5"/>
    <mergeCell ref="C4:C5"/>
    <mergeCell ref="D4:D5"/>
    <mergeCell ref="E4:E5"/>
    <mergeCell ref="F4:F5"/>
  </mergeCells>
  <printOptions horizontalCentered="1"/>
  <pageMargins left="0.19685039370078738" right="0.19685039370078738" top="0.19685039370078738" bottom="0.39370078740157477" header="0.39370078740157477" footer="0.19685039370078738"/>
  <pageSetup fitToHeight="999" fitToWidth="1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"/>
  <sheetViews>
    <sheetView showGridLines="0" showZeros="0" tabSelected="1" workbookViewId="0" topLeftCell="A1">
      <selection activeCell="D9" sqref="D9"/>
    </sheetView>
  </sheetViews>
  <sheetFormatPr defaultColWidth="9.16015625" defaultRowHeight="24" customHeight="1"/>
  <cols>
    <col min="1" max="1" width="9.16015625" style="0" customWidth="1"/>
    <col min="2" max="2" width="43.33203125" style="0" customWidth="1"/>
    <col min="3" max="8" width="18" style="0" customWidth="1"/>
  </cols>
  <sheetData>
    <row r="1" spans="2:8" ht="24" customHeight="1">
      <c r="B1" s="1"/>
      <c r="C1" s="1"/>
      <c r="D1" s="1"/>
      <c r="E1" s="1"/>
      <c r="F1" s="1"/>
      <c r="G1" s="1"/>
      <c r="H1" s="31" t="s">
        <v>39</v>
      </c>
    </row>
    <row r="2" spans="2:8" ht="24" customHeight="1">
      <c r="B2" s="34" t="s">
        <v>183</v>
      </c>
      <c r="C2" s="19"/>
      <c r="D2" s="19"/>
      <c r="E2" s="19"/>
      <c r="F2" s="19"/>
      <c r="G2" s="19"/>
      <c r="H2" s="32"/>
    </row>
    <row r="3" spans="2:8" ht="24" customHeight="1">
      <c r="B3" s="1"/>
      <c r="C3" s="1"/>
      <c r="D3" s="1"/>
      <c r="E3" s="1"/>
      <c r="F3" s="1"/>
      <c r="G3" s="1"/>
      <c r="H3" s="33"/>
    </row>
    <row r="4" spans="2:23" ht="24" customHeight="1">
      <c r="B4" s="119" t="s">
        <v>147</v>
      </c>
      <c r="C4" s="1"/>
      <c r="D4" s="1"/>
      <c r="E4" s="1"/>
      <c r="F4" s="1"/>
      <c r="G4" s="1"/>
      <c r="H4" s="31" t="s">
        <v>241</v>
      </c>
      <c r="T4" s="38" t="s">
        <v>434</v>
      </c>
      <c r="U4" s="9"/>
      <c r="W4" s="9"/>
    </row>
    <row r="5" spans="2:8" ht="24" customHeight="1">
      <c r="B5" s="151" t="s">
        <v>177</v>
      </c>
      <c r="C5" s="20" t="s">
        <v>354</v>
      </c>
      <c r="D5" s="21"/>
      <c r="E5" s="22"/>
      <c r="F5" s="23" t="s">
        <v>281</v>
      </c>
      <c r="G5" s="24"/>
      <c r="H5" s="24"/>
    </row>
    <row r="6" spans="2:24" ht="38.25" customHeight="1">
      <c r="B6" s="152"/>
      <c r="C6" s="25" t="s">
        <v>439</v>
      </c>
      <c r="D6" s="26" t="s">
        <v>445</v>
      </c>
      <c r="E6" s="26" t="s">
        <v>251</v>
      </c>
      <c r="F6" s="25" t="s">
        <v>439</v>
      </c>
      <c r="G6" s="26" t="s">
        <v>445</v>
      </c>
      <c r="H6" s="26" t="s">
        <v>251</v>
      </c>
      <c r="X6" s="9"/>
    </row>
    <row r="7" spans="2:8" ht="24" customHeight="1">
      <c r="B7" s="37" t="s">
        <v>128</v>
      </c>
      <c r="C7" s="28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</row>
    <row r="8" spans="2:23" ht="24" customHeight="1">
      <c r="B8" s="29" t="s">
        <v>359</v>
      </c>
      <c r="C8" s="75">
        <f>C9+C10+C11</f>
        <v>0</v>
      </c>
      <c r="D8" s="76">
        <f>D9+D10+D11</f>
        <v>19.55</v>
      </c>
      <c r="E8" s="30">
        <f aca="true" t="shared" si="0" ref="E8:E13">IF(C8=0,1,(D8-C8/C8))</f>
        <v>1</v>
      </c>
      <c r="F8" s="75">
        <f>F9+F10+F11</f>
        <v>0</v>
      </c>
      <c r="G8" s="76">
        <f>G9+G10+G11</f>
        <v>19.55</v>
      </c>
      <c r="H8" s="30">
        <f aca="true" t="shared" si="1" ref="H8:H13">IF(F8=0,1,(G8-F8/F8))</f>
        <v>1</v>
      </c>
      <c r="W8" s="9"/>
    </row>
    <row r="9" spans="2:8" ht="24" customHeight="1">
      <c r="B9" s="98" t="s">
        <v>106</v>
      </c>
      <c r="C9" s="77"/>
      <c r="D9" s="117">
        <v>0</v>
      </c>
      <c r="E9" s="30">
        <f t="shared" si="0"/>
        <v>1</v>
      </c>
      <c r="F9" s="78"/>
      <c r="G9" s="118">
        <v>0</v>
      </c>
      <c r="H9" s="30">
        <f t="shared" si="1"/>
        <v>1</v>
      </c>
    </row>
    <row r="10" spans="2:22" ht="24" customHeight="1">
      <c r="B10" s="29" t="s">
        <v>328</v>
      </c>
      <c r="C10" s="77"/>
      <c r="D10" s="117">
        <v>7.05</v>
      </c>
      <c r="E10" s="30">
        <f t="shared" si="0"/>
        <v>1</v>
      </c>
      <c r="F10" s="78"/>
      <c r="G10" s="117">
        <v>7.05</v>
      </c>
      <c r="H10" s="30">
        <f t="shared" si="1"/>
        <v>1</v>
      </c>
      <c r="V10" s="9"/>
    </row>
    <row r="11" spans="2:21" ht="24" customHeight="1">
      <c r="B11" s="29" t="s">
        <v>363</v>
      </c>
      <c r="C11" s="77">
        <f>C12+C13</f>
        <v>0</v>
      </c>
      <c r="D11" s="79">
        <f>D12+D13</f>
        <v>12.5</v>
      </c>
      <c r="E11" s="30">
        <f t="shared" si="0"/>
        <v>1</v>
      </c>
      <c r="F11" s="77">
        <f>F12+F13</f>
        <v>0</v>
      </c>
      <c r="G11" s="79">
        <f>G12+G13</f>
        <v>12.5</v>
      </c>
      <c r="H11" s="30">
        <f t="shared" si="1"/>
        <v>1</v>
      </c>
      <c r="U11" s="9"/>
    </row>
    <row r="12" spans="2:8" ht="24" customHeight="1">
      <c r="B12" s="29" t="s">
        <v>35</v>
      </c>
      <c r="C12" s="77"/>
      <c r="D12" s="117">
        <v>12.5</v>
      </c>
      <c r="E12" s="30">
        <f t="shared" si="0"/>
        <v>1</v>
      </c>
      <c r="F12" s="80"/>
      <c r="G12" s="117">
        <v>12.5</v>
      </c>
      <c r="H12" s="30">
        <f t="shared" si="1"/>
        <v>1</v>
      </c>
    </row>
    <row r="13" spans="2:8" ht="24" customHeight="1">
      <c r="B13" s="29" t="s">
        <v>59</v>
      </c>
      <c r="C13" s="77"/>
      <c r="D13" s="117">
        <v>0</v>
      </c>
      <c r="E13" s="30">
        <f t="shared" si="0"/>
        <v>1</v>
      </c>
      <c r="F13" s="78"/>
      <c r="G13" s="117">
        <v>0</v>
      </c>
      <c r="H13" s="30">
        <f t="shared" si="1"/>
        <v>1</v>
      </c>
    </row>
  </sheetData>
  <mergeCells count="1">
    <mergeCell ref="B5:B6"/>
  </mergeCells>
  <printOptions gridLines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3.16015625" style="0" customWidth="1"/>
    <col min="4" max="4" width="7.83203125" style="0" customWidth="1"/>
    <col min="5" max="5" width="23.16015625" style="0" customWidth="1"/>
    <col min="6" max="7" width="9.66015625" style="0" customWidth="1"/>
    <col min="8" max="17" width="9" style="0" customWidth="1"/>
    <col min="18" max="18" width="6.83203125" style="0" customWidth="1"/>
    <col min="19" max="21" width="9" style="0" customWidth="1"/>
    <col min="22" max="22" width="6.83203125" style="0" customWidth="1"/>
  </cols>
  <sheetData>
    <row r="1" spans="1:22" ht="10.5" customHeight="1">
      <c r="A1" s="10"/>
      <c r="B1" s="8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" t="s">
        <v>126</v>
      </c>
      <c r="V1" s="82"/>
    </row>
    <row r="2" spans="1:22" ht="16.5" customHeight="1">
      <c r="A2" s="39" t="s">
        <v>333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82"/>
      <c r="V2" s="82"/>
    </row>
    <row r="3" spans="1:22" ht="18" customHeight="1">
      <c r="A3" s="110" t="s">
        <v>147</v>
      </c>
      <c r="B3" s="83"/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4" t="s">
        <v>241</v>
      </c>
      <c r="V3" s="82"/>
    </row>
    <row r="4" spans="1:22" ht="21" customHeight="1">
      <c r="A4" s="41" t="s">
        <v>479</v>
      </c>
      <c r="B4" s="36"/>
      <c r="C4" s="36"/>
      <c r="D4" s="150" t="s">
        <v>203</v>
      </c>
      <c r="E4" s="150" t="s">
        <v>480</v>
      </c>
      <c r="F4" s="149" t="s">
        <v>385</v>
      </c>
      <c r="G4" s="153" t="s">
        <v>42</v>
      </c>
      <c r="H4" s="154"/>
      <c r="I4" s="154"/>
      <c r="J4" s="154"/>
      <c r="K4" s="58" t="s">
        <v>287</v>
      </c>
      <c r="L4" s="59"/>
      <c r="M4" s="59"/>
      <c r="N4" s="59"/>
      <c r="O4" s="59"/>
      <c r="P4" s="59"/>
      <c r="Q4" s="59"/>
      <c r="R4" s="59"/>
      <c r="S4" s="59"/>
      <c r="T4" s="59"/>
      <c r="U4" s="60"/>
      <c r="V4" s="82"/>
    </row>
    <row r="5" spans="1:22" ht="51.75" customHeight="1">
      <c r="A5" s="14" t="s">
        <v>192</v>
      </c>
      <c r="B5" s="14" t="s">
        <v>342</v>
      </c>
      <c r="C5" s="14" t="s">
        <v>332</v>
      </c>
      <c r="D5" s="150"/>
      <c r="E5" s="150"/>
      <c r="F5" s="149"/>
      <c r="G5" s="86" t="s">
        <v>108</v>
      </c>
      <c r="H5" s="47" t="s">
        <v>256</v>
      </c>
      <c r="I5" s="47" t="s">
        <v>321</v>
      </c>
      <c r="J5" s="47" t="s">
        <v>19</v>
      </c>
      <c r="K5" s="55" t="s">
        <v>108</v>
      </c>
      <c r="L5" s="56" t="s">
        <v>256</v>
      </c>
      <c r="M5" s="56" t="s">
        <v>321</v>
      </c>
      <c r="N5" s="56" t="s">
        <v>19</v>
      </c>
      <c r="O5" s="6" t="s">
        <v>375</v>
      </c>
      <c r="P5" s="6" t="s">
        <v>478</v>
      </c>
      <c r="Q5" s="6" t="s">
        <v>280</v>
      </c>
      <c r="R5" s="6" t="s">
        <v>438</v>
      </c>
      <c r="S5" s="6" t="s">
        <v>414</v>
      </c>
      <c r="T5" s="6" t="s">
        <v>201</v>
      </c>
      <c r="U5" s="57" t="s">
        <v>17</v>
      </c>
      <c r="V5" s="82"/>
    </row>
    <row r="6" spans="1:22" ht="14.25" customHeight="1">
      <c r="A6" s="7" t="s">
        <v>314</v>
      </c>
      <c r="B6" s="7" t="s">
        <v>314</v>
      </c>
      <c r="C6" s="7" t="s">
        <v>314</v>
      </c>
      <c r="D6" s="15" t="s">
        <v>314</v>
      </c>
      <c r="E6" s="15" t="s">
        <v>314</v>
      </c>
      <c r="F6" s="15">
        <v>1</v>
      </c>
      <c r="G6" s="15">
        <f aca="true" t="shared" si="0" ref="G6:U6">F6+1</f>
        <v>2</v>
      </c>
      <c r="H6" s="15">
        <f t="shared" si="0"/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>
        <f t="shared" si="0"/>
        <v>7</v>
      </c>
      <c r="M6" s="15">
        <f t="shared" si="0"/>
        <v>8</v>
      </c>
      <c r="N6" s="15">
        <f t="shared" si="0"/>
        <v>9</v>
      </c>
      <c r="O6" s="44">
        <f t="shared" si="0"/>
        <v>10</v>
      </c>
      <c r="P6" s="44">
        <f t="shared" si="0"/>
        <v>11</v>
      </c>
      <c r="Q6" s="44">
        <f t="shared" si="0"/>
        <v>12</v>
      </c>
      <c r="R6" s="44">
        <f t="shared" si="0"/>
        <v>13</v>
      </c>
      <c r="S6" s="44">
        <f t="shared" si="0"/>
        <v>14</v>
      </c>
      <c r="T6" s="44">
        <f t="shared" si="0"/>
        <v>15</v>
      </c>
      <c r="U6" s="15">
        <f t="shared" si="0"/>
        <v>16</v>
      </c>
      <c r="V6" s="82"/>
    </row>
    <row r="7" spans="1:22" ht="18.75" customHeight="1">
      <c r="A7" s="121"/>
      <c r="B7" s="121"/>
      <c r="C7" s="121"/>
      <c r="D7" s="121"/>
      <c r="E7" s="121" t="s">
        <v>108</v>
      </c>
      <c r="F7" s="99">
        <f aca="true" t="shared" si="1" ref="F7:U9">F8</f>
        <v>11</v>
      </c>
      <c r="G7" s="99">
        <f t="shared" si="1"/>
        <v>0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11</v>
      </c>
      <c r="L7" s="99">
        <f t="shared" si="1"/>
        <v>0</v>
      </c>
      <c r="M7" s="99">
        <f t="shared" si="1"/>
        <v>11</v>
      </c>
      <c r="N7" s="99">
        <f t="shared" si="1"/>
        <v>0</v>
      </c>
      <c r="O7" s="99">
        <f t="shared" si="1"/>
        <v>0</v>
      </c>
      <c r="P7" s="99">
        <f t="shared" si="1"/>
        <v>0</v>
      </c>
      <c r="Q7" s="99">
        <f t="shared" si="1"/>
        <v>0</v>
      </c>
      <c r="R7" s="99">
        <f t="shared" si="1"/>
        <v>0</v>
      </c>
      <c r="S7" s="99">
        <f t="shared" si="1"/>
        <v>0</v>
      </c>
      <c r="T7" s="99">
        <f t="shared" si="1"/>
        <v>0</v>
      </c>
      <c r="U7" s="99">
        <f t="shared" si="1"/>
        <v>0</v>
      </c>
      <c r="V7" s="82"/>
    </row>
    <row r="8" spans="1:22" ht="18.75" customHeight="1">
      <c r="A8" s="122" t="s">
        <v>443</v>
      </c>
      <c r="B8" s="122"/>
      <c r="C8" s="122"/>
      <c r="D8" s="122"/>
      <c r="E8" s="122" t="s">
        <v>200</v>
      </c>
      <c r="F8" s="120">
        <f t="shared" si="1"/>
        <v>11</v>
      </c>
      <c r="G8" s="120">
        <f t="shared" si="1"/>
        <v>0</v>
      </c>
      <c r="H8" s="120">
        <f t="shared" si="1"/>
        <v>0</v>
      </c>
      <c r="I8" s="120">
        <f t="shared" si="1"/>
        <v>0</v>
      </c>
      <c r="J8" s="120">
        <f t="shared" si="1"/>
        <v>0</v>
      </c>
      <c r="K8" s="120">
        <f t="shared" si="1"/>
        <v>11</v>
      </c>
      <c r="L8" s="120">
        <f t="shared" si="1"/>
        <v>0</v>
      </c>
      <c r="M8" s="120">
        <f t="shared" si="1"/>
        <v>11</v>
      </c>
      <c r="N8" s="120">
        <f t="shared" si="1"/>
        <v>0</v>
      </c>
      <c r="O8" s="120">
        <f t="shared" si="1"/>
        <v>0</v>
      </c>
      <c r="P8" s="120">
        <f t="shared" si="1"/>
        <v>0</v>
      </c>
      <c r="Q8" s="120">
        <f t="shared" si="1"/>
        <v>0</v>
      </c>
      <c r="R8" s="120">
        <f t="shared" si="1"/>
        <v>0</v>
      </c>
      <c r="S8" s="120">
        <f t="shared" si="1"/>
        <v>0</v>
      </c>
      <c r="T8" s="120">
        <f t="shared" si="1"/>
        <v>0</v>
      </c>
      <c r="U8" s="120">
        <f t="shared" si="1"/>
        <v>0</v>
      </c>
      <c r="V8" s="82"/>
    </row>
    <row r="9" spans="1:22" ht="27.75" customHeight="1">
      <c r="A9" s="122" t="s">
        <v>154</v>
      </c>
      <c r="B9" s="122" t="s">
        <v>2</v>
      </c>
      <c r="C9" s="122"/>
      <c r="D9" s="122"/>
      <c r="E9" s="122" t="s">
        <v>471</v>
      </c>
      <c r="F9" s="120">
        <f t="shared" si="1"/>
        <v>11</v>
      </c>
      <c r="G9" s="120">
        <f t="shared" si="1"/>
        <v>0</v>
      </c>
      <c r="H9" s="120">
        <f t="shared" si="1"/>
        <v>0</v>
      </c>
      <c r="I9" s="120">
        <f t="shared" si="1"/>
        <v>0</v>
      </c>
      <c r="J9" s="120">
        <f t="shared" si="1"/>
        <v>0</v>
      </c>
      <c r="K9" s="120">
        <f t="shared" si="1"/>
        <v>11</v>
      </c>
      <c r="L9" s="120">
        <f t="shared" si="1"/>
        <v>0</v>
      </c>
      <c r="M9" s="120">
        <f t="shared" si="1"/>
        <v>11</v>
      </c>
      <c r="N9" s="120">
        <f t="shared" si="1"/>
        <v>0</v>
      </c>
      <c r="O9" s="120">
        <f t="shared" si="1"/>
        <v>0</v>
      </c>
      <c r="P9" s="120">
        <f t="shared" si="1"/>
        <v>0</v>
      </c>
      <c r="Q9" s="120">
        <f t="shared" si="1"/>
        <v>0</v>
      </c>
      <c r="R9" s="120">
        <f t="shared" si="1"/>
        <v>0</v>
      </c>
      <c r="S9" s="120">
        <f t="shared" si="1"/>
        <v>0</v>
      </c>
      <c r="T9" s="120">
        <f t="shared" si="1"/>
        <v>0</v>
      </c>
      <c r="U9" s="120">
        <f t="shared" si="1"/>
        <v>0</v>
      </c>
      <c r="V9" s="82"/>
    </row>
    <row r="10" spans="1:22" ht="27.75" customHeight="1">
      <c r="A10" s="122" t="s">
        <v>254</v>
      </c>
      <c r="B10" s="122" t="s">
        <v>315</v>
      </c>
      <c r="C10" s="122" t="s">
        <v>34</v>
      </c>
      <c r="D10" s="122"/>
      <c r="E10" s="122" t="s">
        <v>284</v>
      </c>
      <c r="F10" s="120">
        <v>11</v>
      </c>
      <c r="G10" s="120">
        <v>0</v>
      </c>
      <c r="H10" s="120">
        <v>0</v>
      </c>
      <c r="I10" s="120">
        <v>0</v>
      </c>
      <c r="J10" s="120">
        <v>0</v>
      </c>
      <c r="K10" s="120">
        <v>11</v>
      </c>
      <c r="L10" s="120">
        <v>0</v>
      </c>
      <c r="M10" s="120">
        <v>11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82"/>
    </row>
    <row r="11" spans="1:22" ht="18.75" customHeight="1">
      <c r="A11" s="121" t="s">
        <v>443</v>
      </c>
      <c r="B11" s="121"/>
      <c r="C11" s="121"/>
      <c r="D11" s="121"/>
      <c r="E11" s="121" t="s">
        <v>200</v>
      </c>
      <c r="F11" s="99">
        <f aca="true" t="shared" si="2" ref="F11:U13">F12</f>
        <v>11</v>
      </c>
      <c r="G11" s="99">
        <f t="shared" si="2"/>
        <v>0</v>
      </c>
      <c r="H11" s="99">
        <f t="shared" si="2"/>
        <v>0</v>
      </c>
      <c r="I11" s="99">
        <f t="shared" si="2"/>
        <v>0</v>
      </c>
      <c r="J11" s="99">
        <f t="shared" si="2"/>
        <v>0</v>
      </c>
      <c r="K11" s="99">
        <f t="shared" si="2"/>
        <v>11</v>
      </c>
      <c r="L11" s="99">
        <f t="shared" si="2"/>
        <v>0</v>
      </c>
      <c r="M11" s="99">
        <f t="shared" si="2"/>
        <v>11</v>
      </c>
      <c r="N11" s="99">
        <f t="shared" si="2"/>
        <v>0</v>
      </c>
      <c r="O11" s="99">
        <f t="shared" si="2"/>
        <v>0</v>
      </c>
      <c r="P11" s="99">
        <f t="shared" si="2"/>
        <v>0</v>
      </c>
      <c r="Q11" s="99">
        <f t="shared" si="2"/>
        <v>0</v>
      </c>
      <c r="R11" s="99">
        <f t="shared" si="2"/>
        <v>0</v>
      </c>
      <c r="S11" s="99">
        <f t="shared" si="2"/>
        <v>0</v>
      </c>
      <c r="T11" s="99">
        <f t="shared" si="2"/>
        <v>0</v>
      </c>
      <c r="U11" s="99">
        <f t="shared" si="2"/>
        <v>0</v>
      </c>
      <c r="V11" s="82"/>
    </row>
    <row r="12" spans="1:22" ht="27.75" customHeight="1">
      <c r="A12" s="121"/>
      <c r="B12" s="121" t="s">
        <v>2</v>
      </c>
      <c r="C12" s="121"/>
      <c r="D12" s="121"/>
      <c r="E12" s="121" t="s">
        <v>471</v>
      </c>
      <c r="F12" s="99">
        <f t="shared" si="2"/>
        <v>11</v>
      </c>
      <c r="G12" s="99">
        <f t="shared" si="2"/>
        <v>0</v>
      </c>
      <c r="H12" s="99">
        <f t="shared" si="2"/>
        <v>0</v>
      </c>
      <c r="I12" s="99">
        <f t="shared" si="2"/>
        <v>0</v>
      </c>
      <c r="J12" s="99">
        <f t="shared" si="2"/>
        <v>0</v>
      </c>
      <c r="K12" s="99">
        <f t="shared" si="2"/>
        <v>11</v>
      </c>
      <c r="L12" s="99">
        <f t="shared" si="2"/>
        <v>0</v>
      </c>
      <c r="M12" s="99">
        <f t="shared" si="2"/>
        <v>11</v>
      </c>
      <c r="N12" s="99">
        <f t="shared" si="2"/>
        <v>0</v>
      </c>
      <c r="O12" s="99">
        <f t="shared" si="2"/>
        <v>0</v>
      </c>
      <c r="P12" s="99">
        <f t="shared" si="2"/>
        <v>0</v>
      </c>
      <c r="Q12" s="99">
        <f t="shared" si="2"/>
        <v>0</v>
      </c>
      <c r="R12" s="99">
        <f t="shared" si="2"/>
        <v>0</v>
      </c>
      <c r="S12" s="99">
        <f t="shared" si="2"/>
        <v>0</v>
      </c>
      <c r="T12" s="99">
        <f t="shared" si="2"/>
        <v>0</v>
      </c>
      <c r="U12" s="99">
        <f t="shared" si="2"/>
        <v>0</v>
      </c>
      <c r="V12" s="82"/>
    </row>
    <row r="13" spans="1:22" ht="18.75" customHeight="1">
      <c r="A13" s="121"/>
      <c r="B13" s="121"/>
      <c r="C13" s="121" t="s">
        <v>34</v>
      </c>
      <c r="D13" s="121"/>
      <c r="E13" s="121" t="s">
        <v>284</v>
      </c>
      <c r="F13" s="99">
        <f t="shared" si="2"/>
        <v>11</v>
      </c>
      <c r="G13" s="99">
        <f t="shared" si="2"/>
        <v>0</v>
      </c>
      <c r="H13" s="99">
        <f t="shared" si="2"/>
        <v>0</v>
      </c>
      <c r="I13" s="99">
        <f t="shared" si="2"/>
        <v>0</v>
      </c>
      <c r="J13" s="99">
        <f t="shared" si="2"/>
        <v>0</v>
      </c>
      <c r="K13" s="99">
        <f t="shared" si="2"/>
        <v>11</v>
      </c>
      <c r="L13" s="99">
        <f t="shared" si="2"/>
        <v>0</v>
      </c>
      <c r="M13" s="99">
        <f t="shared" si="2"/>
        <v>11</v>
      </c>
      <c r="N13" s="99">
        <f t="shared" si="2"/>
        <v>0</v>
      </c>
      <c r="O13" s="99">
        <f t="shared" si="2"/>
        <v>0</v>
      </c>
      <c r="P13" s="99">
        <f t="shared" si="2"/>
        <v>0</v>
      </c>
      <c r="Q13" s="99">
        <f t="shared" si="2"/>
        <v>0</v>
      </c>
      <c r="R13" s="99">
        <f t="shared" si="2"/>
        <v>0</v>
      </c>
      <c r="S13" s="99">
        <f t="shared" si="2"/>
        <v>0</v>
      </c>
      <c r="T13" s="99">
        <f t="shared" si="2"/>
        <v>0</v>
      </c>
      <c r="U13" s="99">
        <f t="shared" si="2"/>
        <v>0</v>
      </c>
      <c r="V13" s="82"/>
    </row>
    <row r="14" spans="1:22" ht="18.75" customHeight="1">
      <c r="A14" s="121" t="s">
        <v>391</v>
      </c>
      <c r="B14" s="121" t="s">
        <v>391</v>
      </c>
      <c r="C14" s="121" t="s">
        <v>391</v>
      </c>
      <c r="D14" s="121" t="s">
        <v>91</v>
      </c>
      <c r="E14" s="121" t="s">
        <v>277</v>
      </c>
      <c r="F14" s="99">
        <v>11</v>
      </c>
      <c r="G14" s="99">
        <v>0</v>
      </c>
      <c r="H14" s="99">
        <v>0</v>
      </c>
      <c r="I14" s="99">
        <v>0</v>
      </c>
      <c r="J14" s="99">
        <v>0</v>
      </c>
      <c r="K14" s="99">
        <v>11</v>
      </c>
      <c r="L14" s="99">
        <v>0</v>
      </c>
      <c r="M14" s="99">
        <v>11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82"/>
    </row>
    <row r="15" spans="1:22" ht="9.75" customHeight="1">
      <c r="A15" s="82"/>
      <c r="B15" s="82"/>
      <c r="C15" s="82"/>
      <c r="D15" s="82"/>
      <c r="E15" s="85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5"/>
      <c r="V15" s="82"/>
    </row>
    <row r="16" spans="1:22" ht="9.75" customHeight="1">
      <c r="A16" s="82"/>
      <c r="B16" s="82"/>
      <c r="C16" s="82"/>
      <c r="D16" s="82"/>
      <c r="E16" s="85"/>
      <c r="F16" s="85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9.75" customHeight="1">
      <c r="A17" s="82"/>
      <c r="B17" s="82"/>
      <c r="C17" s="82"/>
      <c r="D17" s="82"/>
      <c r="E17" s="82"/>
      <c r="F17" s="85"/>
      <c r="G17" s="85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9.75" customHeight="1">
      <c r="A18" s="82"/>
      <c r="B18" s="82"/>
      <c r="C18" s="82"/>
      <c r="D18" s="82"/>
      <c r="E18" s="82"/>
      <c r="F18" s="82"/>
      <c r="G18" s="85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2"/>
      <c r="V18" s="82"/>
    </row>
    <row r="19" spans="1:22" ht="9.75" customHeight="1">
      <c r="A19" s="82"/>
      <c r="B19" s="82"/>
      <c r="C19" s="82"/>
      <c r="D19" s="82"/>
      <c r="E19" s="82"/>
      <c r="F19" s="82"/>
      <c r="G19" s="85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5"/>
      <c r="T19" s="82"/>
      <c r="U19" s="82"/>
      <c r="V19" s="82"/>
    </row>
    <row r="22" spans="1:22" ht="9.75" customHeight="1">
      <c r="A22" s="82"/>
      <c r="B22" s="82"/>
      <c r="C22" s="82"/>
      <c r="D22" s="82"/>
      <c r="E22" s="82"/>
      <c r="F22" s="82"/>
      <c r="G22" s="85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</sheetData>
  <mergeCells count="4">
    <mergeCell ref="G4:J4"/>
    <mergeCell ref="D4:D5"/>
    <mergeCell ref="E4:E5"/>
    <mergeCell ref="F4:F5"/>
  </mergeCells>
  <printOptions/>
  <pageMargins left="0.75" right="0.75" top="1" bottom="1" header="0.5111111111111111" footer="0.5111111111111111"/>
  <pageSetup fitToHeight="999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1"/>
      <c r="F1" s="2" t="s">
        <v>347</v>
      </c>
    </row>
    <row r="2" spans="1:6" ht="27" customHeight="1">
      <c r="A2" s="155" t="s">
        <v>448</v>
      </c>
      <c r="B2" s="155"/>
      <c r="C2" s="155"/>
      <c r="D2" s="155"/>
      <c r="E2" s="155"/>
      <c r="F2" s="155"/>
    </row>
    <row r="3" spans="1:6" ht="19.5" customHeight="1">
      <c r="A3" s="126" t="s">
        <v>147</v>
      </c>
      <c r="F3" s="3" t="s">
        <v>241</v>
      </c>
    </row>
    <row r="4" spans="1:6" ht="18" customHeight="1">
      <c r="A4" s="145" t="s">
        <v>307</v>
      </c>
      <c r="B4" s="145"/>
      <c r="C4" s="156" t="s">
        <v>150</v>
      </c>
      <c r="D4" s="157"/>
      <c r="E4" s="157"/>
      <c r="F4" s="157"/>
    </row>
    <row r="5" spans="1:6" ht="18" customHeight="1">
      <c r="A5" s="35" t="s">
        <v>259</v>
      </c>
      <c r="B5" s="66" t="s">
        <v>445</v>
      </c>
      <c r="C5" s="4" t="s">
        <v>374</v>
      </c>
      <c r="D5" s="66" t="s">
        <v>445</v>
      </c>
      <c r="E5" s="4" t="s">
        <v>48</v>
      </c>
      <c r="F5" s="66" t="s">
        <v>445</v>
      </c>
    </row>
    <row r="6" spans="1:6" ht="18" customHeight="1">
      <c r="A6" s="17" t="s">
        <v>72</v>
      </c>
      <c r="B6" s="99">
        <v>781.679062</v>
      </c>
      <c r="C6" s="61" t="s">
        <v>123</v>
      </c>
      <c r="D6" s="99">
        <v>0</v>
      </c>
      <c r="E6" s="16" t="s">
        <v>455</v>
      </c>
      <c r="F6" s="99">
        <v>652.679062</v>
      </c>
    </row>
    <row r="7" spans="1:6" ht="18" customHeight="1">
      <c r="A7" s="17" t="s">
        <v>444</v>
      </c>
      <c r="B7" s="99">
        <v>781.679062</v>
      </c>
      <c r="C7" s="61" t="s">
        <v>174</v>
      </c>
      <c r="D7" s="99">
        <v>0</v>
      </c>
      <c r="E7" s="17" t="s">
        <v>98</v>
      </c>
      <c r="F7" s="99">
        <v>558.252872</v>
      </c>
    </row>
    <row r="8" spans="1:6" ht="18" customHeight="1">
      <c r="A8" s="17" t="s">
        <v>58</v>
      </c>
      <c r="B8" s="99">
        <v>0</v>
      </c>
      <c r="C8" s="61" t="s">
        <v>81</v>
      </c>
      <c r="D8" s="99">
        <v>0</v>
      </c>
      <c r="E8" s="17" t="s">
        <v>68</v>
      </c>
      <c r="F8" s="99">
        <v>91.18574</v>
      </c>
    </row>
    <row r="9" spans="1:6" ht="18" customHeight="1">
      <c r="A9" s="17" t="s">
        <v>278</v>
      </c>
      <c r="B9" s="99">
        <v>0</v>
      </c>
      <c r="C9" s="61" t="s">
        <v>195</v>
      </c>
      <c r="D9" s="99">
        <v>690.653735</v>
      </c>
      <c r="E9" s="17" t="s">
        <v>66</v>
      </c>
      <c r="F9" s="99">
        <v>3.24045</v>
      </c>
    </row>
    <row r="10" spans="1:6" ht="18" customHeight="1">
      <c r="A10" s="17" t="s">
        <v>10</v>
      </c>
      <c r="B10" s="99">
        <v>0</v>
      </c>
      <c r="C10" s="61" t="s">
        <v>83</v>
      </c>
      <c r="D10" s="99">
        <v>0</v>
      </c>
      <c r="E10" s="17" t="s">
        <v>433</v>
      </c>
      <c r="F10" s="99">
        <v>140</v>
      </c>
    </row>
    <row r="11" spans="1:6" ht="18" customHeight="1">
      <c r="A11" s="17" t="s">
        <v>264</v>
      </c>
      <c r="B11" s="99">
        <v>0</v>
      </c>
      <c r="C11" s="61" t="s">
        <v>146</v>
      </c>
      <c r="D11" s="99">
        <v>0</v>
      </c>
      <c r="E11" s="17" t="s">
        <v>98</v>
      </c>
      <c r="F11" s="99">
        <v>0</v>
      </c>
    </row>
    <row r="12" spans="1:6" ht="18" customHeight="1">
      <c r="A12" s="17" t="s">
        <v>231</v>
      </c>
      <c r="B12" s="99">
        <v>0</v>
      </c>
      <c r="C12" s="61" t="s">
        <v>382</v>
      </c>
      <c r="D12" s="99">
        <v>0</v>
      </c>
      <c r="E12" s="17" t="s">
        <v>68</v>
      </c>
      <c r="F12" s="99">
        <v>140</v>
      </c>
    </row>
    <row r="13" spans="1:6" ht="18" customHeight="1">
      <c r="A13" s="17" t="s">
        <v>258</v>
      </c>
      <c r="B13" s="99">
        <v>0</v>
      </c>
      <c r="C13" s="61" t="s">
        <v>401</v>
      </c>
      <c r="D13" s="99">
        <v>3.2184</v>
      </c>
      <c r="E13" s="17" t="s">
        <v>66</v>
      </c>
      <c r="F13" s="99">
        <v>0</v>
      </c>
    </row>
    <row r="14" spans="1:6" ht="18" customHeight="1">
      <c r="A14" s="17" t="s">
        <v>357</v>
      </c>
      <c r="B14" s="99">
        <v>0</v>
      </c>
      <c r="C14" s="62" t="s">
        <v>409</v>
      </c>
      <c r="D14" s="99">
        <v>0</v>
      </c>
      <c r="E14" s="17" t="s">
        <v>306</v>
      </c>
      <c r="F14" s="99">
        <v>0</v>
      </c>
    </row>
    <row r="15" spans="1:6" ht="18" customHeight="1">
      <c r="A15" s="72" t="s">
        <v>143</v>
      </c>
      <c r="B15" s="46"/>
      <c r="C15" s="61" t="s">
        <v>113</v>
      </c>
      <c r="D15" s="99">
        <v>44.781247</v>
      </c>
      <c r="E15" s="17" t="s">
        <v>410</v>
      </c>
      <c r="F15" s="99">
        <v>0</v>
      </c>
    </row>
    <row r="16" spans="1:6" ht="18" customHeight="1">
      <c r="A16" s="72" t="s">
        <v>221</v>
      </c>
      <c r="B16" s="46"/>
      <c r="C16" s="61" t="s">
        <v>164</v>
      </c>
      <c r="D16" s="99">
        <v>0</v>
      </c>
      <c r="E16" s="17" t="s">
        <v>404</v>
      </c>
      <c r="F16" s="99">
        <v>0</v>
      </c>
    </row>
    <row r="17" spans="1:6" ht="18" customHeight="1">
      <c r="A17" s="17"/>
      <c r="B17" s="46"/>
      <c r="C17" s="61" t="s">
        <v>236</v>
      </c>
      <c r="D17" s="99">
        <v>11</v>
      </c>
      <c r="E17" s="17" t="s">
        <v>302</v>
      </c>
      <c r="F17" s="99">
        <v>0</v>
      </c>
    </row>
    <row r="18" spans="1:6" ht="18" customHeight="1">
      <c r="A18" s="17" t="s">
        <v>341</v>
      </c>
      <c r="B18" s="124">
        <v>11</v>
      </c>
      <c r="C18" s="61" t="s">
        <v>451</v>
      </c>
      <c r="D18" s="99">
        <v>10</v>
      </c>
      <c r="E18" s="17" t="s">
        <v>269</v>
      </c>
      <c r="F18" s="99">
        <v>0</v>
      </c>
    </row>
    <row r="19" spans="1:7" ht="18" customHeight="1">
      <c r="A19" s="63" t="s">
        <v>407</v>
      </c>
      <c r="B19" s="123">
        <v>0</v>
      </c>
      <c r="C19" s="61" t="s">
        <v>173</v>
      </c>
      <c r="D19" s="99">
        <v>0</v>
      </c>
      <c r="E19" s="17" t="s">
        <v>426</v>
      </c>
      <c r="F19" s="99">
        <v>0</v>
      </c>
      <c r="G19" s="9"/>
    </row>
    <row r="20" spans="1:7" ht="18" customHeight="1">
      <c r="A20" s="63" t="s">
        <v>186</v>
      </c>
      <c r="B20" s="123">
        <v>0</v>
      </c>
      <c r="C20" s="61" t="s">
        <v>16</v>
      </c>
      <c r="D20" s="99">
        <v>0</v>
      </c>
      <c r="E20" s="17" t="s">
        <v>474</v>
      </c>
      <c r="F20" s="99">
        <v>0</v>
      </c>
      <c r="G20" s="9"/>
    </row>
    <row r="21" spans="1:7" ht="18" customHeight="1">
      <c r="A21" s="63" t="s">
        <v>38</v>
      </c>
      <c r="B21" s="100">
        <v>0</v>
      </c>
      <c r="C21" s="61" t="s">
        <v>292</v>
      </c>
      <c r="D21" s="99">
        <v>0</v>
      </c>
      <c r="E21" s="17"/>
      <c r="F21" s="45"/>
      <c r="G21" s="9"/>
    </row>
    <row r="22" spans="1:6" ht="18" customHeight="1">
      <c r="A22" s="50"/>
      <c r="B22" s="64"/>
      <c r="C22" s="61" t="s">
        <v>297</v>
      </c>
      <c r="D22" s="99">
        <v>0</v>
      </c>
      <c r="E22" s="74"/>
      <c r="F22" s="52"/>
    </row>
    <row r="23" spans="1:6" ht="18" customHeight="1">
      <c r="A23" s="50"/>
      <c r="B23" s="54"/>
      <c r="C23" s="61" t="s">
        <v>57</v>
      </c>
      <c r="D23" s="99">
        <v>0</v>
      </c>
      <c r="E23" s="4"/>
      <c r="F23" s="52"/>
    </row>
    <row r="24" spans="1:6" ht="18" customHeight="1">
      <c r="A24" s="50"/>
      <c r="B24" s="54"/>
      <c r="C24" s="61" t="s">
        <v>411</v>
      </c>
      <c r="D24" s="99">
        <v>0</v>
      </c>
      <c r="E24" s="4"/>
      <c r="F24" s="52"/>
    </row>
    <row r="25" spans="1:6" ht="18" customHeight="1">
      <c r="A25" s="4"/>
      <c r="B25" s="45"/>
      <c r="C25" s="61" t="s">
        <v>153</v>
      </c>
      <c r="D25" s="99">
        <v>33.02568</v>
      </c>
      <c r="E25" s="4"/>
      <c r="F25" s="52"/>
    </row>
    <row r="26" spans="1:6" ht="18" customHeight="1">
      <c r="A26" s="4"/>
      <c r="B26" s="45"/>
      <c r="C26" s="61" t="s">
        <v>15</v>
      </c>
      <c r="D26" s="99">
        <v>0</v>
      </c>
      <c r="E26" s="4"/>
      <c r="F26" s="52"/>
    </row>
    <row r="27" spans="1:6" ht="18" customHeight="1">
      <c r="A27" s="4"/>
      <c r="B27" s="45"/>
      <c r="C27" s="61" t="s">
        <v>248</v>
      </c>
      <c r="D27" s="99">
        <v>0</v>
      </c>
      <c r="E27" s="65"/>
      <c r="F27" s="52"/>
    </row>
    <row r="28" spans="1:6" ht="18" customHeight="1">
      <c r="A28" s="4"/>
      <c r="B28" s="45"/>
      <c r="C28" s="61" t="s">
        <v>152</v>
      </c>
      <c r="D28" s="99">
        <v>0</v>
      </c>
      <c r="E28" s="4"/>
      <c r="F28" s="52"/>
    </row>
    <row r="29" spans="1:6" ht="18" customHeight="1">
      <c r="A29" s="4"/>
      <c r="B29" s="52"/>
      <c r="C29" s="61" t="s">
        <v>85</v>
      </c>
      <c r="D29" s="46">
        <f>F35-SUM(D30:D34,D6:D28)</f>
        <v>0</v>
      </c>
      <c r="E29" s="4"/>
      <c r="F29" s="52"/>
    </row>
    <row r="30" spans="1:6" ht="18" customHeight="1">
      <c r="A30" s="4"/>
      <c r="B30" s="52"/>
      <c r="C30" s="61" t="s">
        <v>348</v>
      </c>
      <c r="D30" s="99">
        <v>0</v>
      </c>
      <c r="E30" s="4"/>
      <c r="F30" s="52"/>
    </row>
    <row r="31" spans="1:6" ht="18" customHeight="1">
      <c r="A31" s="4"/>
      <c r="B31" s="52"/>
      <c r="C31" s="61" t="s">
        <v>427</v>
      </c>
      <c r="D31" s="99">
        <v>0</v>
      </c>
      <c r="E31" s="4"/>
      <c r="F31" s="52"/>
    </row>
    <row r="32" spans="1:6" ht="18" customHeight="1">
      <c r="A32" s="4"/>
      <c r="B32" s="52"/>
      <c r="C32" s="61" t="s">
        <v>319</v>
      </c>
      <c r="D32" s="106">
        <v>0</v>
      </c>
      <c r="E32" s="65"/>
      <c r="F32" s="52"/>
    </row>
    <row r="33" spans="1:6" ht="18" customHeight="1">
      <c r="A33" s="4"/>
      <c r="B33" s="52"/>
      <c r="C33" s="61" t="s">
        <v>24</v>
      </c>
      <c r="D33" s="125">
        <v>0</v>
      </c>
      <c r="E33" s="65"/>
      <c r="F33" s="52"/>
    </row>
    <row r="34" spans="1:6" ht="18" customHeight="1">
      <c r="A34" s="4"/>
      <c r="B34" s="52"/>
      <c r="C34" s="61" t="s">
        <v>270</v>
      </c>
      <c r="D34" s="99">
        <v>0</v>
      </c>
      <c r="E34" s="65"/>
      <c r="F34" s="52"/>
    </row>
    <row r="35" spans="1:6" ht="18" customHeight="1">
      <c r="A35" s="4" t="s">
        <v>329</v>
      </c>
      <c r="B35" s="45">
        <f>B6+B18+B19</f>
        <v>792.679062</v>
      </c>
      <c r="C35" s="18" t="s">
        <v>202</v>
      </c>
      <c r="D35" s="87">
        <f>SUM(D6:D34)</f>
        <v>792.6790619999999</v>
      </c>
      <c r="E35" s="4" t="s">
        <v>202</v>
      </c>
      <c r="F35" s="45">
        <f>F6+F10</f>
        <v>792.679062</v>
      </c>
    </row>
    <row r="36" spans="1:6" ht="18" customHeight="1">
      <c r="A36" s="16" t="s">
        <v>311</v>
      </c>
      <c r="B36" s="99">
        <v>0</v>
      </c>
      <c r="C36" s="51"/>
      <c r="D36" s="52"/>
      <c r="E36" s="4"/>
      <c r="F36" s="52"/>
    </row>
    <row r="37" spans="1:6" ht="18" customHeight="1">
      <c r="A37" s="16" t="s">
        <v>213</v>
      </c>
      <c r="B37" s="99">
        <v>0</v>
      </c>
      <c r="C37" s="51"/>
      <c r="D37" s="52"/>
      <c r="E37" s="4"/>
      <c r="F37" s="52"/>
    </row>
    <row r="38" spans="1:6" ht="18" customHeight="1">
      <c r="A38" s="16" t="s">
        <v>289</v>
      </c>
      <c r="B38" s="99">
        <v>0</v>
      </c>
      <c r="C38" s="51"/>
      <c r="D38" s="52"/>
      <c r="E38" s="4"/>
      <c r="F38" s="52"/>
    </row>
    <row r="39" spans="1:6" ht="18" customHeight="1">
      <c r="A39" s="16" t="s">
        <v>454</v>
      </c>
      <c r="B39" s="99">
        <v>0</v>
      </c>
      <c r="C39" s="51"/>
      <c r="D39" s="52"/>
      <c r="E39" s="4"/>
      <c r="F39" s="52"/>
    </row>
    <row r="40" spans="1:6" ht="18" customHeight="1">
      <c r="A40" s="50"/>
      <c r="B40" s="53"/>
      <c r="C40" s="18"/>
      <c r="D40" s="52"/>
      <c r="E40" s="4"/>
      <c r="F40" s="52"/>
    </row>
    <row r="41" spans="1:6" ht="18" customHeight="1">
      <c r="A41" s="50"/>
      <c r="B41" s="53"/>
      <c r="C41" s="18"/>
      <c r="D41" s="52"/>
      <c r="E41" s="4"/>
      <c r="F41" s="52"/>
    </row>
    <row r="42" spans="1:6" ht="18" customHeight="1">
      <c r="A42" s="50"/>
      <c r="B42" s="53"/>
      <c r="C42" s="18"/>
      <c r="D42" s="52"/>
      <c r="E42" s="4"/>
      <c r="F42" s="52"/>
    </row>
    <row r="43" spans="1:6" ht="18" customHeight="1">
      <c r="A43" s="50"/>
      <c r="B43" s="54"/>
      <c r="C43" s="18"/>
      <c r="D43" s="52"/>
      <c r="E43" s="4"/>
      <c r="F43" s="52"/>
    </row>
    <row r="44" spans="1:6" ht="18" customHeight="1">
      <c r="A44" s="4"/>
      <c r="B44" s="52"/>
      <c r="C44" s="4"/>
      <c r="D44" s="52"/>
      <c r="E44" s="4"/>
      <c r="F44" s="52"/>
    </row>
    <row r="45" spans="1:6" ht="18" customHeight="1">
      <c r="A45" s="4" t="s">
        <v>370</v>
      </c>
      <c r="B45" s="52">
        <f>B35+B36</f>
        <v>792.679062</v>
      </c>
      <c r="C45" s="4" t="s">
        <v>77</v>
      </c>
      <c r="D45" s="52">
        <f>D35</f>
        <v>792.6790619999999</v>
      </c>
      <c r="E45" s="4" t="s">
        <v>77</v>
      </c>
      <c r="F45" s="52">
        <f>F35</f>
        <v>792.679062</v>
      </c>
    </row>
  </sheetData>
  <mergeCells count="3">
    <mergeCell ref="A2:F2"/>
    <mergeCell ref="C4:F4"/>
    <mergeCell ref="A4:B4"/>
  </mergeCells>
  <printOptions horizontalCentered="1"/>
  <pageMargins left="0" right="0" top="0" bottom="0.39370078740157477" header="0.39370078740157477" footer="0.19685039370078738"/>
  <pageSetup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3.16015625" style="0" customWidth="1"/>
    <col min="4" max="4" width="7.83203125" style="0" customWidth="1"/>
    <col min="5" max="5" width="23.16015625" style="0" customWidth="1"/>
    <col min="6" max="7" width="9.66015625" style="0" customWidth="1"/>
    <col min="8" max="17" width="9" style="0" customWidth="1"/>
    <col min="18" max="18" width="6.83203125" style="0" customWidth="1"/>
    <col min="19" max="21" width="9" style="0" customWidth="1"/>
    <col min="22" max="22" width="6.83203125" style="0" customWidth="1"/>
  </cols>
  <sheetData>
    <row r="1" spans="1:22" ht="10.5" customHeight="1">
      <c r="A1" s="10"/>
      <c r="B1" s="8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" t="s">
        <v>432</v>
      </c>
      <c r="V1" s="82"/>
    </row>
    <row r="2" spans="1:22" ht="16.5" customHeight="1">
      <c r="A2" s="39" t="s">
        <v>227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82"/>
      <c r="V2" s="82"/>
    </row>
    <row r="3" spans="1:22" ht="18" customHeight="1">
      <c r="A3" s="110" t="s">
        <v>147</v>
      </c>
      <c r="B3" s="83"/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4" t="s">
        <v>241</v>
      </c>
      <c r="V3" s="82"/>
    </row>
    <row r="4" spans="1:22" ht="21" customHeight="1">
      <c r="A4" s="41" t="s">
        <v>479</v>
      </c>
      <c r="B4" s="36"/>
      <c r="C4" s="36"/>
      <c r="D4" s="150" t="s">
        <v>203</v>
      </c>
      <c r="E4" s="150" t="s">
        <v>480</v>
      </c>
      <c r="F4" s="149" t="s">
        <v>385</v>
      </c>
      <c r="G4" s="153" t="s">
        <v>42</v>
      </c>
      <c r="H4" s="154"/>
      <c r="I4" s="154"/>
      <c r="J4" s="154"/>
      <c r="K4" s="58" t="s">
        <v>287</v>
      </c>
      <c r="L4" s="59"/>
      <c r="M4" s="59"/>
      <c r="N4" s="59"/>
      <c r="O4" s="59"/>
      <c r="P4" s="59"/>
      <c r="Q4" s="59"/>
      <c r="R4" s="59"/>
      <c r="S4" s="59"/>
      <c r="T4" s="59"/>
      <c r="U4" s="60"/>
      <c r="V4" s="82"/>
    </row>
    <row r="5" spans="1:22" ht="51.75" customHeight="1">
      <c r="A5" s="14" t="s">
        <v>192</v>
      </c>
      <c r="B5" s="14" t="s">
        <v>342</v>
      </c>
      <c r="C5" s="14" t="s">
        <v>332</v>
      </c>
      <c r="D5" s="150"/>
      <c r="E5" s="150"/>
      <c r="F5" s="149"/>
      <c r="G5" s="86" t="s">
        <v>108</v>
      </c>
      <c r="H5" s="47" t="s">
        <v>256</v>
      </c>
      <c r="I5" s="47" t="s">
        <v>321</v>
      </c>
      <c r="J5" s="47" t="s">
        <v>19</v>
      </c>
      <c r="K5" s="55" t="s">
        <v>108</v>
      </c>
      <c r="L5" s="56" t="s">
        <v>256</v>
      </c>
      <c r="M5" s="56" t="s">
        <v>321</v>
      </c>
      <c r="N5" s="56" t="s">
        <v>19</v>
      </c>
      <c r="O5" s="6" t="s">
        <v>375</v>
      </c>
      <c r="P5" s="6" t="s">
        <v>478</v>
      </c>
      <c r="Q5" s="6" t="s">
        <v>280</v>
      </c>
      <c r="R5" s="6" t="s">
        <v>438</v>
      </c>
      <c r="S5" s="6" t="s">
        <v>414</v>
      </c>
      <c r="T5" s="6" t="s">
        <v>201</v>
      </c>
      <c r="U5" s="57" t="s">
        <v>17</v>
      </c>
      <c r="V5" s="82"/>
    </row>
    <row r="6" spans="1:22" ht="14.25" customHeight="1">
      <c r="A6" s="7" t="s">
        <v>314</v>
      </c>
      <c r="B6" s="7" t="s">
        <v>314</v>
      </c>
      <c r="C6" s="7" t="s">
        <v>314</v>
      </c>
      <c r="D6" s="15" t="s">
        <v>314</v>
      </c>
      <c r="E6" s="15" t="s">
        <v>314</v>
      </c>
      <c r="F6" s="15">
        <v>1</v>
      </c>
      <c r="G6" s="15">
        <f aca="true" t="shared" si="0" ref="G6:U6">F6+1</f>
        <v>2</v>
      </c>
      <c r="H6" s="15">
        <f t="shared" si="0"/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>
        <f t="shared" si="0"/>
        <v>7</v>
      </c>
      <c r="M6" s="15">
        <f t="shared" si="0"/>
        <v>8</v>
      </c>
      <c r="N6" s="15">
        <f t="shared" si="0"/>
        <v>9</v>
      </c>
      <c r="O6" s="44">
        <f t="shared" si="0"/>
        <v>10</v>
      </c>
      <c r="P6" s="44">
        <f t="shared" si="0"/>
        <v>11</v>
      </c>
      <c r="Q6" s="44">
        <f t="shared" si="0"/>
        <v>12</v>
      </c>
      <c r="R6" s="44">
        <f t="shared" si="0"/>
        <v>13</v>
      </c>
      <c r="S6" s="44">
        <f t="shared" si="0"/>
        <v>14</v>
      </c>
      <c r="T6" s="44">
        <f t="shared" si="0"/>
        <v>15</v>
      </c>
      <c r="U6" s="15">
        <f t="shared" si="0"/>
        <v>16</v>
      </c>
      <c r="V6" s="82"/>
    </row>
    <row r="7" spans="1:22" ht="18.75" customHeight="1">
      <c r="A7" s="121"/>
      <c r="B7" s="121"/>
      <c r="C7" s="121"/>
      <c r="D7" s="121"/>
      <c r="E7" s="121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82"/>
    </row>
    <row r="8" spans="1:22" ht="9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2"/>
    </row>
    <row r="9" spans="1:22" ht="9.75" customHeight="1">
      <c r="A9" s="85"/>
      <c r="B9" s="85"/>
      <c r="C9" s="85"/>
      <c r="D9" s="85"/>
      <c r="E9" s="85"/>
      <c r="F9" s="85"/>
      <c r="G9" s="85"/>
      <c r="H9" s="82"/>
      <c r="I9" s="82"/>
      <c r="J9" s="82"/>
      <c r="K9" s="82"/>
      <c r="L9" s="82"/>
      <c r="M9" s="82"/>
      <c r="N9" s="82"/>
      <c r="O9" s="82"/>
      <c r="P9" s="85"/>
      <c r="Q9" s="85"/>
      <c r="R9" s="85"/>
      <c r="S9" s="85"/>
      <c r="T9" s="85"/>
      <c r="U9" s="82"/>
      <c r="V9" s="82"/>
    </row>
    <row r="10" spans="1:22" ht="9.75" customHeight="1">
      <c r="A10" s="82"/>
      <c r="B10" s="85"/>
      <c r="C10" s="85"/>
      <c r="D10" s="85"/>
      <c r="E10" s="82"/>
      <c r="F10" s="85"/>
      <c r="G10" s="85"/>
      <c r="H10" s="82"/>
      <c r="I10" s="82"/>
      <c r="J10" s="82"/>
      <c r="K10" s="82"/>
      <c r="L10" s="82"/>
      <c r="M10" s="82"/>
      <c r="N10" s="85"/>
      <c r="O10" s="82"/>
      <c r="P10" s="82"/>
      <c r="Q10" s="82"/>
      <c r="R10" s="82"/>
      <c r="S10" s="85"/>
      <c r="T10" s="85"/>
      <c r="U10" s="85"/>
      <c r="V10" s="82"/>
    </row>
    <row r="11" spans="1:22" ht="9.75" customHeight="1">
      <c r="A11" s="82"/>
      <c r="B11" s="85"/>
      <c r="C11" s="85"/>
      <c r="D11" s="85"/>
      <c r="E11" s="85"/>
      <c r="F11" s="85"/>
      <c r="G11" s="85"/>
      <c r="H11" s="85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5"/>
      <c r="U11" s="85"/>
      <c r="V11" s="82"/>
    </row>
    <row r="12" spans="1:22" ht="9.75" customHeight="1">
      <c r="A12" s="82"/>
      <c r="B12" s="82"/>
      <c r="C12" s="85"/>
      <c r="D12" s="85"/>
      <c r="E12" s="85"/>
      <c r="F12" s="82"/>
      <c r="G12" s="85"/>
      <c r="H12" s="82"/>
      <c r="I12" s="82"/>
      <c r="J12" s="82"/>
      <c r="K12" s="82"/>
      <c r="L12" s="82"/>
      <c r="M12" s="82"/>
      <c r="N12" s="82"/>
      <c r="O12" s="85"/>
      <c r="P12" s="85"/>
      <c r="Q12" s="82"/>
      <c r="R12" s="82"/>
      <c r="S12" s="82"/>
      <c r="T12" s="85"/>
      <c r="U12" s="85"/>
      <c r="V12" s="82"/>
    </row>
    <row r="13" spans="1:22" ht="9.75" customHeight="1">
      <c r="A13" s="82"/>
      <c r="B13" s="82"/>
      <c r="C13" s="82"/>
      <c r="D13" s="85"/>
      <c r="E13" s="85"/>
      <c r="F13" s="82"/>
      <c r="G13" s="85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5"/>
      <c r="T13" s="85"/>
      <c r="U13" s="82"/>
      <c r="V13" s="82"/>
    </row>
    <row r="14" spans="1:22" ht="9.75" customHeight="1">
      <c r="A14" s="82"/>
      <c r="B14" s="82"/>
      <c r="C14" s="82"/>
      <c r="D14" s="82"/>
      <c r="E14" s="85"/>
      <c r="F14" s="82"/>
      <c r="G14" s="85"/>
      <c r="H14" s="82"/>
      <c r="I14" s="82"/>
      <c r="J14" s="82"/>
      <c r="K14" s="82"/>
      <c r="L14" s="85"/>
      <c r="M14" s="82"/>
      <c r="N14" s="82"/>
      <c r="O14" s="82"/>
      <c r="P14" s="82"/>
      <c r="Q14" s="82"/>
      <c r="R14" s="82"/>
      <c r="S14" s="85"/>
      <c r="T14" s="85"/>
      <c r="U14" s="85"/>
      <c r="V14" s="82"/>
    </row>
    <row r="15" spans="1:22" ht="9.75" customHeight="1">
      <c r="A15" s="82"/>
      <c r="B15" s="82"/>
      <c r="C15" s="82"/>
      <c r="D15" s="82"/>
      <c r="E15" s="85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5"/>
      <c r="V15" s="82"/>
    </row>
    <row r="16" spans="1:22" ht="9.75" customHeight="1">
      <c r="A16" s="82"/>
      <c r="B16" s="82"/>
      <c r="C16" s="82"/>
      <c r="D16" s="82"/>
      <c r="E16" s="85"/>
      <c r="F16" s="85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9.75" customHeight="1">
      <c r="A17" s="82"/>
      <c r="B17" s="82"/>
      <c r="C17" s="82"/>
      <c r="D17" s="82"/>
      <c r="E17" s="82"/>
      <c r="F17" s="85"/>
      <c r="G17" s="85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9.75" customHeight="1">
      <c r="A18" s="82"/>
      <c r="B18" s="82"/>
      <c r="C18" s="82"/>
      <c r="D18" s="82"/>
      <c r="E18" s="82"/>
      <c r="F18" s="82"/>
      <c r="G18" s="85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2"/>
      <c r="V18" s="82"/>
    </row>
    <row r="19" spans="1:22" ht="9.75" customHeight="1">
      <c r="A19" s="82"/>
      <c r="B19" s="82"/>
      <c r="C19" s="82"/>
      <c r="D19" s="82"/>
      <c r="E19" s="82"/>
      <c r="F19" s="82"/>
      <c r="G19" s="85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5"/>
      <c r="T19" s="82"/>
      <c r="U19" s="82"/>
      <c r="V19" s="82"/>
    </row>
    <row r="22" spans="1:22" ht="9.75" customHeight="1">
      <c r="A22" s="82"/>
      <c r="B22" s="82"/>
      <c r="C22" s="82"/>
      <c r="D22" s="82"/>
      <c r="E22" s="82"/>
      <c r="F22" s="82"/>
      <c r="G22" s="85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</sheetData>
  <mergeCells count="4">
    <mergeCell ref="G4:J4"/>
    <mergeCell ref="D4:D5"/>
    <mergeCell ref="E4:E5"/>
    <mergeCell ref="F4:F5"/>
  </mergeCells>
  <printOptions/>
  <pageMargins left="0.75" right="0.75" top="1" bottom="1" header="0.5111111111111111" footer="0.5111111111111111"/>
  <pageSetup fitToHeight="999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16015625" style="0" customWidth="1"/>
    <col min="5" max="5" width="21.16015625" style="0" customWidth="1"/>
    <col min="6" max="14" width="8.33203125" style="0" customWidth="1"/>
    <col min="15" max="16" width="9.16015625" style="0" customWidth="1"/>
    <col min="17" max="25" width="8.33203125" style="0" customWidth="1"/>
  </cols>
  <sheetData>
    <row r="1" spans="1:25" ht="21" customHeight="1">
      <c r="A1" s="1"/>
      <c r="Y1" s="2" t="s">
        <v>403</v>
      </c>
    </row>
    <row r="2" spans="1:25" ht="25.5" customHeight="1">
      <c r="A2" s="34" t="s">
        <v>372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1.75" customHeight="1">
      <c r="A3" s="135" t="s">
        <v>147</v>
      </c>
      <c r="B3" s="9"/>
      <c r="C3" s="9"/>
      <c r="Y3" s="5" t="s">
        <v>241</v>
      </c>
    </row>
    <row r="4" spans="1:25" ht="31.5" customHeight="1">
      <c r="A4" s="150" t="s">
        <v>479</v>
      </c>
      <c r="B4" s="150"/>
      <c r="C4" s="150"/>
      <c r="D4" s="150" t="s">
        <v>203</v>
      </c>
      <c r="E4" s="150" t="s">
        <v>450</v>
      </c>
      <c r="F4" s="163" t="s">
        <v>385</v>
      </c>
      <c r="G4" s="43" t="s">
        <v>56</v>
      </c>
      <c r="H4" s="67"/>
      <c r="I4" s="69"/>
      <c r="J4" s="69"/>
      <c r="K4" s="69"/>
      <c r="L4" s="69"/>
      <c r="M4" s="69"/>
      <c r="N4" s="69"/>
      <c r="O4" s="69"/>
      <c r="P4" s="69"/>
      <c r="Q4" s="70"/>
      <c r="R4" s="164" t="s">
        <v>327</v>
      </c>
      <c r="S4" s="148" t="s">
        <v>237</v>
      </c>
      <c r="T4" s="148"/>
      <c r="U4" s="148"/>
      <c r="V4" s="158" t="s">
        <v>263</v>
      </c>
      <c r="W4" s="159"/>
      <c r="X4" s="159"/>
      <c r="Y4" s="159"/>
    </row>
    <row r="5" spans="1:25" ht="29.25" customHeight="1">
      <c r="A5" s="150" t="s">
        <v>192</v>
      </c>
      <c r="B5" s="150" t="s">
        <v>342</v>
      </c>
      <c r="C5" s="150" t="s">
        <v>332</v>
      </c>
      <c r="D5" s="150"/>
      <c r="E5" s="150"/>
      <c r="F5" s="159"/>
      <c r="G5" s="162" t="s">
        <v>108</v>
      </c>
      <c r="H5" s="160" t="s">
        <v>23</v>
      </c>
      <c r="I5" s="43" t="s">
        <v>325</v>
      </c>
      <c r="J5" s="67"/>
      <c r="K5" s="67"/>
      <c r="L5" s="67"/>
      <c r="M5" s="67"/>
      <c r="N5" s="67"/>
      <c r="O5" s="67"/>
      <c r="P5" s="67"/>
      <c r="Q5" s="68"/>
      <c r="R5" s="165"/>
      <c r="S5" s="162" t="s">
        <v>108</v>
      </c>
      <c r="T5" s="162" t="s">
        <v>425</v>
      </c>
      <c r="U5" s="162" t="s">
        <v>84</v>
      </c>
      <c r="V5" s="166" t="s">
        <v>108</v>
      </c>
      <c r="W5" s="166" t="s">
        <v>210</v>
      </c>
      <c r="X5" s="166" t="s">
        <v>268</v>
      </c>
      <c r="Y5" s="166" t="s">
        <v>47</v>
      </c>
    </row>
    <row r="6" spans="1:25" ht="66" customHeight="1">
      <c r="A6" s="150"/>
      <c r="B6" s="150"/>
      <c r="C6" s="150"/>
      <c r="D6" s="150"/>
      <c r="E6" s="150"/>
      <c r="F6" s="159"/>
      <c r="G6" s="161"/>
      <c r="H6" s="161"/>
      <c r="I6" s="49" t="s">
        <v>253</v>
      </c>
      <c r="J6" s="49" t="s">
        <v>44</v>
      </c>
      <c r="K6" s="49" t="s">
        <v>246</v>
      </c>
      <c r="L6" s="49" t="s">
        <v>96</v>
      </c>
      <c r="M6" s="49" t="s">
        <v>8</v>
      </c>
      <c r="N6" s="49" t="s">
        <v>102</v>
      </c>
      <c r="O6" s="49" t="s">
        <v>169</v>
      </c>
      <c r="P6" s="49" t="s">
        <v>234</v>
      </c>
      <c r="Q6" s="49" t="s">
        <v>84</v>
      </c>
      <c r="R6" s="161"/>
      <c r="S6" s="161"/>
      <c r="T6" s="161"/>
      <c r="U6" s="161"/>
      <c r="V6" s="159"/>
      <c r="W6" s="159"/>
      <c r="X6" s="159"/>
      <c r="Y6" s="159"/>
    </row>
    <row r="7" spans="1:26" ht="19.5" customHeight="1">
      <c r="A7" s="7" t="s">
        <v>314</v>
      </c>
      <c r="B7" s="7" t="s">
        <v>314</v>
      </c>
      <c r="C7" s="8" t="s">
        <v>314</v>
      </c>
      <c r="D7" s="8" t="s">
        <v>314</v>
      </c>
      <c r="E7" s="8" t="s">
        <v>314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48">
        <v>12</v>
      </c>
      <c r="R7" s="48">
        <v>13</v>
      </c>
      <c r="S7" s="48">
        <v>14</v>
      </c>
      <c r="T7" s="48">
        <v>15</v>
      </c>
      <c r="U7" s="48">
        <v>16</v>
      </c>
      <c r="V7" s="48">
        <v>17</v>
      </c>
      <c r="W7" s="48">
        <v>18</v>
      </c>
      <c r="X7" s="48">
        <v>19</v>
      </c>
      <c r="Y7" s="48">
        <v>20</v>
      </c>
      <c r="Z7" s="9"/>
    </row>
    <row r="8" spans="1:25" ht="19.5" customHeight="1">
      <c r="A8" s="131"/>
      <c r="B8" s="131"/>
      <c r="C8" s="131"/>
      <c r="D8" s="131"/>
      <c r="E8" s="133" t="s">
        <v>108</v>
      </c>
      <c r="F8" s="99">
        <f aca="true" t="shared" si="0" ref="F8:Y8">F9+F14+F17+F21+F24+F27</f>
        <v>792.6790619999999</v>
      </c>
      <c r="G8" s="99">
        <f t="shared" si="0"/>
        <v>781.6790619999999</v>
      </c>
      <c r="H8" s="99">
        <f t="shared" si="0"/>
        <v>781.6790619999999</v>
      </c>
      <c r="I8" s="99">
        <f t="shared" si="0"/>
        <v>0</v>
      </c>
      <c r="J8" s="99">
        <f t="shared" si="0"/>
        <v>0</v>
      </c>
      <c r="K8" s="99">
        <f t="shared" si="0"/>
        <v>0</v>
      </c>
      <c r="L8" s="99">
        <f t="shared" si="0"/>
        <v>0</v>
      </c>
      <c r="M8" s="99">
        <f t="shared" si="0"/>
        <v>0</v>
      </c>
      <c r="N8" s="127">
        <f t="shared" si="0"/>
        <v>0</v>
      </c>
      <c r="O8" s="99">
        <f t="shared" si="0"/>
        <v>0</v>
      </c>
      <c r="P8" s="99">
        <f t="shared" si="0"/>
        <v>0</v>
      </c>
      <c r="Q8" s="99">
        <f t="shared" si="0"/>
        <v>0</v>
      </c>
      <c r="R8" s="129">
        <f t="shared" si="0"/>
        <v>11</v>
      </c>
      <c r="S8" s="99">
        <f t="shared" si="0"/>
        <v>0</v>
      </c>
      <c r="T8" s="99">
        <f t="shared" si="0"/>
        <v>0</v>
      </c>
      <c r="U8" s="99">
        <f t="shared" si="0"/>
        <v>0</v>
      </c>
      <c r="V8" s="99">
        <f t="shared" si="0"/>
        <v>0</v>
      </c>
      <c r="W8" s="99">
        <f t="shared" si="0"/>
        <v>0</v>
      </c>
      <c r="X8" s="99">
        <f t="shared" si="0"/>
        <v>0</v>
      </c>
      <c r="Y8" s="99">
        <f t="shared" si="0"/>
        <v>0</v>
      </c>
    </row>
    <row r="9" spans="1:25" ht="19.5" customHeight="1">
      <c r="A9" s="132" t="s">
        <v>112</v>
      </c>
      <c r="B9" s="132"/>
      <c r="C9" s="132"/>
      <c r="D9" s="132"/>
      <c r="E9" s="134" t="s">
        <v>198</v>
      </c>
      <c r="F9" s="120">
        <f aca="true" t="shared" si="1" ref="F9:Y9">F10</f>
        <v>690.653735</v>
      </c>
      <c r="G9" s="120">
        <f t="shared" si="1"/>
        <v>690.653735</v>
      </c>
      <c r="H9" s="120">
        <f t="shared" si="1"/>
        <v>690.653735</v>
      </c>
      <c r="I9" s="120">
        <f t="shared" si="1"/>
        <v>0</v>
      </c>
      <c r="J9" s="120">
        <f t="shared" si="1"/>
        <v>0</v>
      </c>
      <c r="K9" s="120">
        <f t="shared" si="1"/>
        <v>0</v>
      </c>
      <c r="L9" s="120">
        <f t="shared" si="1"/>
        <v>0</v>
      </c>
      <c r="M9" s="120">
        <f t="shared" si="1"/>
        <v>0</v>
      </c>
      <c r="N9" s="128">
        <f t="shared" si="1"/>
        <v>0</v>
      </c>
      <c r="O9" s="120">
        <f t="shared" si="1"/>
        <v>0</v>
      </c>
      <c r="P9" s="120">
        <f t="shared" si="1"/>
        <v>0</v>
      </c>
      <c r="Q9" s="120">
        <f t="shared" si="1"/>
        <v>0</v>
      </c>
      <c r="R9" s="130">
        <f t="shared" si="1"/>
        <v>0</v>
      </c>
      <c r="S9" s="120">
        <f t="shared" si="1"/>
        <v>0</v>
      </c>
      <c r="T9" s="120">
        <f t="shared" si="1"/>
        <v>0</v>
      </c>
      <c r="U9" s="120">
        <f t="shared" si="1"/>
        <v>0</v>
      </c>
      <c r="V9" s="120">
        <f t="shared" si="1"/>
        <v>0</v>
      </c>
      <c r="W9" s="120">
        <f t="shared" si="1"/>
        <v>0</v>
      </c>
      <c r="X9" s="120">
        <f t="shared" si="1"/>
        <v>0</v>
      </c>
      <c r="Y9" s="120">
        <f t="shared" si="1"/>
        <v>0</v>
      </c>
    </row>
    <row r="10" spans="1:25" ht="19.5" customHeight="1">
      <c r="A10" s="132" t="s">
        <v>245</v>
      </c>
      <c r="B10" s="132" t="s">
        <v>3</v>
      </c>
      <c r="C10" s="132"/>
      <c r="D10" s="132"/>
      <c r="E10" s="134" t="s">
        <v>379</v>
      </c>
      <c r="F10" s="120">
        <f aca="true" t="shared" si="2" ref="F10:Y10">SUM(F11:F13)</f>
        <v>690.653735</v>
      </c>
      <c r="G10" s="120">
        <f t="shared" si="2"/>
        <v>690.653735</v>
      </c>
      <c r="H10" s="120">
        <f t="shared" si="2"/>
        <v>690.653735</v>
      </c>
      <c r="I10" s="120">
        <f t="shared" si="2"/>
        <v>0</v>
      </c>
      <c r="J10" s="120">
        <f t="shared" si="2"/>
        <v>0</v>
      </c>
      <c r="K10" s="120">
        <f t="shared" si="2"/>
        <v>0</v>
      </c>
      <c r="L10" s="120">
        <f t="shared" si="2"/>
        <v>0</v>
      </c>
      <c r="M10" s="120">
        <f t="shared" si="2"/>
        <v>0</v>
      </c>
      <c r="N10" s="128">
        <f t="shared" si="2"/>
        <v>0</v>
      </c>
      <c r="O10" s="120">
        <f t="shared" si="2"/>
        <v>0</v>
      </c>
      <c r="P10" s="120">
        <f t="shared" si="2"/>
        <v>0</v>
      </c>
      <c r="Q10" s="120">
        <f t="shared" si="2"/>
        <v>0</v>
      </c>
      <c r="R10" s="130">
        <f t="shared" si="2"/>
        <v>0</v>
      </c>
      <c r="S10" s="120">
        <f t="shared" si="2"/>
        <v>0</v>
      </c>
      <c r="T10" s="120">
        <f t="shared" si="2"/>
        <v>0</v>
      </c>
      <c r="U10" s="120">
        <f t="shared" si="2"/>
        <v>0</v>
      </c>
      <c r="V10" s="120">
        <f t="shared" si="2"/>
        <v>0</v>
      </c>
      <c r="W10" s="120">
        <f t="shared" si="2"/>
        <v>0</v>
      </c>
      <c r="X10" s="120">
        <f t="shared" si="2"/>
        <v>0</v>
      </c>
      <c r="Y10" s="120">
        <f t="shared" si="2"/>
        <v>0</v>
      </c>
    </row>
    <row r="11" spans="1:25" ht="19.5" customHeight="1">
      <c r="A11" s="132" t="s">
        <v>159</v>
      </c>
      <c r="B11" s="132" t="s">
        <v>316</v>
      </c>
      <c r="C11" s="132" t="s">
        <v>373</v>
      </c>
      <c r="D11" s="132"/>
      <c r="E11" s="134" t="s">
        <v>13</v>
      </c>
      <c r="F11" s="120">
        <v>571.653735</v>
      </c>
      <c r="G11" s="120">
        <v>571.653735</v>
      </c>
      <c r="H11" s="120">
        <v>571.653735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8">
        <v>0</v>
      </c>
      <c r="O11" s="120">
        <v>0</v>
      </c>
      <c r="P11" s="120">
        <v>0</v>
      </c>
      <c r="Q11" s="120">
        <v>0</v>
      </c>
      <c r="R11" s="13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</row>
    <row r="12" spans="1:25" ht="19.5" customHeight="1">
      <c r="A12" s="132" t="s">
        <v>159</v>
      </c>
      <c r="B12" s="132" t="s">
        <v>316</v>
      </c>
      <c r="C12" s="132" t="s">
        <v>247</v>
      </c>
      <c r="D12" s="132"/>
      <c r="E12" s="134" t="s">
        <v>238</v>
      </c>
      <c r="F12" s="120">
        <v>116</v>
      </c>
      <c r="G12" s="120">
        <v>116</v>
      </c>
      <c r="H12" s="120">
        <v>116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8">
        <v>0</v>
      </c>
      <c r="O12" s="120">
        <v>0</v>
      </c>
      <c r="P12" s="120">
        <v>0</v>
      </c>
      <c r="Q12" s="120">
        <v>0</v>
      </c>
      <c r="R12" s="13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</row>
    <row r="13" spans="1:25" ht="19.5" customHeight="1">
      <c r="A13" s="132" t="s">
        <v>159</v>
      </c>
      <c r="B13" s="132" t="s">
        <v>316</v>
      </c>
      <c r="C13" s="132" t="s">
        <v>156</v>
      </c>
      <c r="D13" s="132"/>
      <c r="E13" s="134" t="s">
        <v>60</v>
      </c>
      <c r="F13" s="120">
        <v>3</v>
      </c>
      <c r="G13" s="120">
        <v>3</v>
      </c>
      <c r="H13" s="120">
        <v>3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8">
        <v>0</v>
      </c>
      <c r="O13" s="120">
        <v>0</v>
      </c>
      <c r="P13" s="120">
        <v>0</v>
      </c>
      <c r="Q13" s="120">
        <v>0</v>
      </c>
      <c r="R13" s="13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</row>
    <row r="14" spans="1:25" ht="19.5" customHeight="1">
      <c r="A14" s="132" t="s">
        <v>111</v>
      </c>
      <c r="B14" s="132"/>
      <c r="C14" s="132"/>
      <c r="D14" s="132"/>
      <c r="E14" s="134" t="s">
        <v>334</v>
      </c>
      <c r="F14" s="120">
        <f aca="true" t="shared" si="3" ref="F14:O15">F15</f>
        <v>3.2184</v>
      </c>
      <c r="G14" s="120">
        <f t="shared" si="3"/>
        <v>3.2184</v>
      </c>
      <c r="H14" s="120">
        <f t="shared" si="3"/>
        <v>3.2184</v>
      </c>
      <c r="I14" s="120">
        <f t="shared" si="3"/>
        <v>0</v>
      </c>
      <c r="J14" s="120">
        <f t="shared" si="3"/>
        <v>0</v>
      </c>
      <c r="K14" s="120">
        <f t="shared" si="3"/>
        <v>0</v>
      </c>
      <c r="L14" s="120">
        <f t="shared" si="3"/>
        <v>0</v>
      </c>
      <c r="M14" s="120">
        <f t="shared" si="3"/>
        <v>0</v>
      </c>
      <c r="N14" s="128">
        <f t="shared" si="3"/>
        <v>0</v>
      </c>
      <c r="O14" s="120">
        <f t="shared" si="3"/>
        <v>0</v>
      </c>
      <c r="P14" s="120">
        <f aca="true" t="shared" si="4" ref="P14:Y15">P15</f>
        <v>0</v>
      </c>
      <c r="Q14" s="120">
        <f t="shared" si="4"/>
        <v>0</v>
      </c>
      <c r="R14" s="130">
        <f t="shared" si="4"/>
        <v>0</v>
      </c>
      <c r="S14" s="120">
        <f t="shared" si="4"/>
        <v>0</v>
      </c>
      <c r="T14" s="120">
        <f t="shared" si="4"/>
        <v>0</v>
      </c>
      <c r="U14" s="120">
        <f t="shared" si="4"/>
        <v>0</v>
      </c>
      <c r="V14" s="120">
        <f t="shared" si="4"/>
        <v>0</v>
      </c>
      <c r="W14" s="120">
        <f t="shared" si="4"/>
        <v>0</v>
      </c>
      <c r="X14" s="120">
        <f t="shared" si="4"/>
        <v>0</v>
      </c>
      <c r="Y14" s="120">
        <f t="shared" si="4"/>
        <v>0</v>
      </c>
    </row>
    <row r="15" spans="1:25" ht="19.5" customHeight="1">
      <c r="A15" s="132" t="s">
        <v>244</v>
      </c>
      <c r="B15" s="132" t="s">
        <v>2</v>
      </c>
      <c r="C15" s="132"/>
      <c r="D15" s="132"/>
      <c r="E15" s="134" t="s">
        <v>355</v>
      </c>
      <c r="F15" s="120">
        <f t="shared" si="3"/>
        <v>3.2184</v>
      </c>
      <c r="G15" s="120">
        <f t="shared" si="3"/>
        <v>3.2184</v>
      </c>
      <c r="H15" s="120">
        <f t="shared" si="3"/>
        <v>3.2184</v>
      </c>
      <c r="I15" s="120">
        <f t="shared" si="3"/>
        <v>0</v>
      </c>
      <c r="J15" s="120">
        <f t="shared" si="3"/>
        <v>0</v>
      </c>
      <c r="K15" s="120">
        <f t="shared" si="3"/>
        <v>0</v>
      </c>
      <c r="L15" s="120">
        <f t="shared" si="3"/>
        <v>0</v>
      </c>
      <c r="M15" s="120">
        <f t="shared" si="3"/>
        <v>0</v>
      </c>
      <c r="N15" s="128">
        <f t="shared" si="3"/>
        <v>0</v>
      </c>
      <c r="O15" s="120">
        <f t="shared" si="3"/>
        <v>0</v>
      </c>
      <c r="P15" s="120">
        <f t="shared" si="4"/>
        <v>0</v>
      </c>
      <c r="Q15" s="120">
        <f t="shared" si="4"/>
        <v>0</v>
      </c>
      <c r="R15" s="130">
        <f t="shared" si="4"/>
        <v>0</v>
      </c>
      <c r="S15" s="120">
        <f t="shared" si="4"/>
        <v>0</v>
      </c>
      <c r="T15" s="120">
        <f t="shared" si="4"/>
        <v>0</v>
      </c>
      <c r="U15" s="120">
        <f t="shared" si="4"/>
        <v>0</v>
      </c>
      <c r="V15" s="120">
        <f t="shared" si="4"/>
        <v>0</v>
      </c>
      <c r="W15" s="120">
        <f t="shared" si="4"/>
        <v>0</v>
      </c>
      <c r="X15" s="120">
        <f t="shared" si="4"/>
        <v>0</v>
      </c>
      <c r="Y15" s="120">
        <f t="shared" si="4"/>
        <v>0</v>
      </c>
    </row>
    <row r="16" spans="1:25" ht="19.5" customHeight="1">
      <c r="A16" s="132" t="s">
        <v>158</v>
      </c>
      <c r="B16" s="132" t="s">
        <v>315</v>
      </c>
      <c r="C16" s="132" t="s">
        <v>373</v>
      </c>
      <c r="D16" s="132"/>
      <c r="E16" s="134" t="s">
        <v>131</v>
      </c>
      <c r="F16" s="120">
        <v>3.2184</v>
      </c>
      <c r="G16" s="120">
        <v>3.2184</v>
      </c>
      <c r="H16" s="120">
        <v>3.2184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8">
        <v>0</v>
      </c>
      <c r="O16" s="120">
        <v>0</v>
      </c>
      <c r="P16" s="120">
        <v>0</v>
      </c>
      <c r="Q16" s="120">
        <v>0</v>
      </c>
      <c r="R16" s="13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</row>
    <row r="17" spans="1:25" ht="19.5" customHeight="1">
      <c r="A17" s="132" t="s">
        <v>207</v>
      </c>
      <c r="B17" s="132"/>
      <c r="C17" s="132"/>
      <c r="D17" s="132"/>
      <c r="E17" s="134" t="s">
        <v>420</v>
      </c>
      <c r="F17" s="120">
        <f aca="true" t="shared" si="5" ref="F17:Y17">F18</f>
        <v>44.781247</v>
      </c>
      <c r="G17" s="120">
        <f t="shared" si="5"/>
        <v>44.781247</v>
      </c>
      <c r="H17" s="120">
        <f t="shared" si="5"/>
        <v>44.781247</v>
      </c>
      <c r="I17" s="120">
        <f t="shared" si="5"/>
        <v>0</v>
      </c>
      <c r="J17" s="120">
        <f t="shared" si="5"/>
        <v>0</v>
      </c>
      <c r="K17" s="120">
        <f t="shared" si="5"/>
        <v>0</v>
      </c>
      <c r="L17" s="120">
        <f t="shared" si="5"/>
        <v>0</v>
      </c>
      <c r="M17" s="120">
        <f t="shared" si="5"/>
        <v>0</v>
      </c>
      <c r="N17" s="128">
        <f t="shared" si="5"/>
        <v>0</v>
      </c>
      <c r="O17" s="120">
        <f t="shared" si="5"/>
        <v>0</v>
      </c>
      <c r="P17" s="120">
        <f t="shared" si="5"/>
        <v>0</v>
      </c>
      <c r="Q17" s="120">
        <f t="shared" si="5"/>
        <v>0</v>
      </c>
      <c r="R17" s="130">
        <f t="shared" si="5"/>
        <v>0</v>
      </c>
      <c r="S17" s="120">
        <f t="shared" si="5"/>
        <v>0</v>
      </c>
      <c r="T17" s="120">
        <f t="shared" si="5"/>
        <v>0</v>
      </c>
      <c r="U17" s="120">
        <f t="shared" si="5"/>
        <v>0</v>
      </c>
      <c r="V17" s="120">
        <f t="shared" si="5"/>
        <v>0</v>
      </c>
      <c r="W17" s="120">
        <f t="shared" si="5"/>
        <v>0</v>
      </c>
      <c r="X17" s="120">
        <f t="shared" si="5"/>
        <v>0</v>
      </c>
      <c r="Y17" s="120">
        <f t="shared" si="5"/>
        <v>0</v>
      </c>
    </row>
    <row r="18" spans="1:25" ht="19.5" customHeight="1">
      <c r="A18" s="132" t="s">
        <v>397</v>
      </c>
      <c r="B18" s="132" t="s">
        <v>283</v>
      </c>
      <c r="C18" s="132"/>
      <c r="D18" s="132"/>
      <c r="E18" s="134" t="s">
        <v>172</v>
      </c>
      <c r="F18" s="120">
        <f aca="true" t="shared" si="6" ref="F18:Y18">SUM(F19:F20)</f>
        <v>44.781247</v>
      </c>
      <c r="G18" s="120">
        <f t="shared" si="6"/>
        <v>44.781247</v>
      </c>
      <c r="H18" s="120">
        <f t="shared" si="6"/>
        <v>44.781247</v>
      </c>
      <c r="I18" s="120">
        <f t="shared" si="6"/>
        <v>0</v>
      </c>
      <c r="J18" s="120">
        <f t="shared" si="6"/>
        <v>0</v>
      </c>
      <c r="K18" s="120">
        <f t="shared" si="6"/>
        <v>0</v>
      </c>
      <c r="L18" s="120">
        <f t="shared" si="6"/>
        <v>0</v>
      </c>
      <c r="M18" s="120">
        <f t="shared" si="6"/>
        <v>0</v>
      </c>
      <c r="N18" s="128">
        <f t="shared" si="6"/>
        <v>0</v>
      </c>
      <c r="O18" s="120">
        <f t="shared" si="6"/>
        <v>0</v>
      </c>
      <c r="P18" s="120">
        <f t="shared" si="6"/>
        <v>0</v>
      </c>
      <c r="Q18" s="120">
        <f t="shared" si="6"/>
        <v>0</v>
      </c>
      <c r="R18" s="130">
        <f t="shared" si="6"/>
        <v>0</v>
      </c>
      <c r="S18" s="120">
        <f t="shared" si="6"/>
        <v>0</v>
      </c>
      <c r="T18" s="120">
        <f t="shared" si="6"/>
        <v>0</v>
      </c>
      <c r="U18" s="120">
        <f t="shared" si="6"/>
        <v>0</v>
      </c>
      <c r="V18" s="120">
        <f t="shared" si="6"/>
        <v>0</v>
      </c>
      <c r="W18" s="120">
        <f t="shared" si="6"/>
        <v>0</v>
      </c>
      <c r="X18" s="120">
        <f t="shared" si="6"/>
        <v>0</v>
      </c>
      <c r="Y18" s="120">
        <f t="shared" si="6"/>
        <v>0</v>
      </c>
    </row>
    <row r="19" spans="1:25" ht="19.5" customHeight="1">
      <c r="A19" s="132" t="s">
        <v>12</v>
      </c>
      <c r="B19" s="132" t="s">
        <v>94</v>
      </c>
      <c r="C19" s="132" t="s">
        <v>373</v>
      </c>
      <c r="D19" s="132"/>
      <c r="E19" s="134" t="s">
        <v>79</v>
      </c>
      <c r="F19" s="120">
        <v>30.428687</v>
      </c>
      <c r="G19" s="120">
        <v>30.428687</v>
      </c>
      <c r="H19" s="120">
        <v>30.428687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8">
        <v>0</v>
      </c>
      <c r="O19" s="120">
        <v>0</v>
      </c>
      <c r="P19" s="120">
        <v>0</v>
      </c>
      <c r="Q19" s="120">
        <v>0</v>
      </c>
      <c r="R19" s="13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</row>
    <row r="20" spans="1:25" ht="19.5" customHeight="1">
      <c r="A20" s="132" t="s">
        <v>12</v>
      </c>
      <c r="B20" s="132" t="s">
        <v>94</v>
      </c>
      <c r="C20" s="132" t="s">
        <v>120</v>
      </c>
      <c r="D20" s="132"/>
      <c r="E20" s="134" t="s">
        <v>376</v>
      </c>
      <c r="F20" s="120">
        <v>14.35256</v>
      </c>
      <c r="G20" s="120">
        <v>14.35256</v>
      </c>
      <c r="H20" s="120">
        <v>14.35256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8">
        <v>0</v>
      </c>
      <c r="O20" s="120">
        <v>0</v>
      </c>
      <c r="P20" s="120">
        <v>0</v>
      </c>
      <c r="Q20" s="120">
        <v>0</v>
      </c>
      <c r="R20" s="13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</row>
    <row r="21" spans="1:25" ht="19.5" customHeight="1">
      <c r="A21" s="132" t="s">
        <v>443</v>
      </c>
      <c r="B21" s="132"/>
      <c r="C21" s="132"/>
      <c r="D21" s="132"/>
      <c r="E21" s="134" t="s">
        <v>200</v>
      </c>
      <c r="F21" s="120">
        <f aca="true" t="shared" si="7" ref="F21:O22">F22</f>
        <v>11</v>
      </c>
      <c r="G21" s="120">
        <f t="shared" si="7"/>
        <v>0</v>
      </c>
      <c r="H21" s="120">
        <f t="shared" si="7"/>
        <v>0</v>
      </c>
      <c r="I21" s="120">
        <f t="shared" si="7"/>
        <v>0</v>
      </c>
      <c r="J21" s="120">
        <f t="shared" si="7"/>
        <v>0</v>
      </c>
      <c r="K21" s="120">
        <f t="shared" si="7"/>
        <v>0</v>
      </c>
      <c r="L21" s="120">
        <f t="shared" si="7"/>
        <v>0</v>
      </c>
      <c r="M21" s="120">
        <f t="shared" si="7"/>
        <v>0</v>
      </c>
      <c r="N21" s="128">
        <f t="shared" si="7"/>
        <v>0</v>
      </c>
      <c r="O21" s="120">
        <f t="shared" si="7"/>
        <v>0</v>
      </c>
      <c r="P21" s="120">
        <f aca="true" t="shared" si="8" ref="P21:Y22">P22</f>
        <v>0</v>
      </c>
      <c r="Q21" s="120">
        <f t="shared" si="8"/>
        <v>0</v>
      </c>
      <c r="R21" s="130">
        <f t="shared" si="8"/>
        <v>11</v>
      </c>
      <c r="S21" s="120">
        <f t="shared" si="8"/>
        <v>0</v>
      </c>
      <c r="T21" s="120">
        <f t="shared" si="8"/>
        <v>0</v>
      </c>
      <c r="U21" s="120">
        <f t="shared" si="8"/>
        <v>0</v>
      </c>
      <c r="V21" s="120">
        <f t="shared" si="8"/>
        <v>0</v>
      </c>
      <c r="W21" s="120">
        <f t="shared" si="8"/>
        <v>0</v>
      </c>
      <c r="X21" s="120">
        <f t="shared" si="8"/>
        <v>0</v>
      </c>
      <c r="Y21" s="120">
        <f t="shared" si="8"/>
        <v>0</v>
      </c>
    </row>
    <row r="22" spans="1:25" ht="19.5" customHeight="1">
      <c r="A22" s="132" t="s">
        <v>154</v>
      </c>
      <c r="B22" s="132" t="s">
        <v>2</v>
      </c>
      <c r="C22" s="132"/>
      <c r="D22" s="132"/>
      <c r="E22" s="134" t="s">
        <v>471</v>
      </c>
      <c r="F22" s="120">
        <f t="shared" si="7"/>
        <v>11</v>
      </c>
      <c r="G22" s="120">
        <f t="shared" si="7"/>
        <v>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0</v>
      </c>
      <c r="L22" s="120">
        <f t="shared" si="7"/>
        <v>0</v>
      </c>
      <c r="M22" s="120">
        <f t="shared" si="7"/>
        <v>0</v>
      </c>
      <c r="N22" s="128">
        <f t="shared" si="7"/>
        <v>0</v>
      </c>
      <c r="O22" s="120">
        <f t="shared" si="7"/>
        <v>0</v>
      </c>
      <c r="P22" s="120">
        <f t="shared" si="8"/>
        <v>0</v>
      </c>
      <c r="Q22" s="120">
        <f t="shared" si="8"/>
        <v>0</v>
      </c>
      <c r="R22" s="130">
        <f t="shared" si="8"/>
        <v>11</v>
      </c>
      <c r="S22" s="120">
        <f t="shared" si="8"/>
        <v>0</v>
      </c>
      <c r="T22" s="120">
        <f t="shared" si="8"/>
        <v>0</v>
      </c>
      <c r="U22" s="120">
        <f t="shared" si="8"/>
        <v>0</v>
      </c>
      <c r="V22" s="120">
        <f t="shared" si="8"/>
        <v>0</v>
      </c>
      <c r="W22" s="120">
        <f t="shared" si="8"/>
        <v>0</v>
      </c>
      <c r="X22" s="120">
        <f t="shared" si="8"/>
        <v>0</v>
      </c>
      <c r="Y22" s="120">
        <f t="shared" si="8"/>
        <v>0</v>
      </c>
    </row>
    <row r="23" spans="1:25" ht="19.5" customHeight="1">
      <c r="A23" s="132" t="s">
        <v>254</v>
      </c>
      <c r="B23" s="132" t="s">
        <v>315</v>
      </c>
      <c r="C23" s="132" t="s">
        <v>34</v>
      </c>
      <c r="D23" s="132"/>
      <c r="E23" s="134" t="s">
        <v>284</v>
      </c>
      <c r="F23" s="120">
        <v>11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8">
        <v>0</v>
      </c>
      <c r="O23" s="120">
        <v>0</v>
      </c>
      <c r="P23" s="120">
        <v>0</v>
      </c>
      <c r="Q23" s="120">
        <v>0</v>
      </c>
      <c r="R23" s="130">
        <v>11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</row>
    <row r="24" spans="1:25" ht="19.5" customHeight="1">
      <c r="A24" s="132" t="s">
        <v>82</v>
      </c>
      <c r="B24" s="132"/>
      <c r="C24" s="132"/>
      <c r="D24" s="132"/>
      <c r="E24" s="134" t="s">
        <v>63</v>
      </c>
      <c r="F24" s="120">
        <f aca="true" t="shared" si="9" ref="F24:O25">F25</f>
        <v>10</v>
      </c>
      <c r="G24" s="120">
        <f t="shared" si="9"/>
        <v>10</v>
      </c>
      <c r="H24" s="120">
        <f t="shared" si="9"/>
        <v>10</v>
      </c>
      <c r="I24" s="120">
        <f t="shared" si="9"/>
        <v>0</v>
      </c>
      <c r="J24" s="120">
        <f t="shared" si="9"/>
        <v>0</v>
      </c>
      <c r="K24" s="120">
        <f t="shared" si="9"/>
        <v>0</v>
      </c>
      <c r="L24" s="120">
        <f t="shared" si="9"/>
        <v>0</v>
      </c>
      <c r="M24" s="120">
        <f t="shared" si="9"/>
        <v>0</v>
      </c>
      <c r="N24" s="128">
        <f t="shared" si="9"/>
        <v>0</v>
      </c>
      <c r="O24" s="120">
        <f t="shared" si="9"/>
        <v>0</v>
      </c>
      <c r="P24" s="120">
        <f aca="true" t="shared" si="10" ref="P24:Y25">P25</f>
        <v>0</v>
      </c>
      <c r="Q24" s="120">
        <f t="shared" si="10"/>
        <v>0</v>
      </c>
      <c r="R24" s="130">
        <f t="shared" si="10"/>
        <v>0</v>
      </c>
      <c r="S24" s="120">
        <f t="shared" si="10"/>
        <v>0</v>
      </c>
      <c r="T24" s="120">
        <f t="shared" si="10"/>
        <v>0</v>
      </c>
      <c r="U24" s="120">
        <f t="shared" si="10"/>
        <v>0</v>
      </c>
      <c r="V24" s="120">
        <f t="shared" si="10"/>
        <v>0</v>
      </c>
      <c r="W24" s="120">
        <f t="shared" si="10"/>
        <v>0</v>
      </c>
      <c r="X24" s="120">
        <f t="shared" si="10"/>
        <v>0</v>
      </c>
      <c r="Y24" s="120">
        <f t="shared" si="10"/>
        <v>0</v>
      </c>
    </row>
    <row r="25" spans="1:25" ht="19.5" customHeight="1">
      <c r="A25" s="132" t="s">
        <v>282</v>
      </c>
      <c r="B25" s="132" t="s">
        <v>369</v>
      </c>
      <c r="C25" s="132"/>
      <c r="D25" s="132"/>
      <c r="E25" s="134" t="s">
        <v>235</v>
      </c>
      <c r="F25" s="120">
        <f t="shared" si="9"/>
        <v>10</v>
      </c>
      <c r="G25" s="120">
        <f t="shared" si="9"/>
        <v>10</v>
      </c>
      <c r="H25" s="120">
        <f t="shared" si="9"/>
        <v>10</v>
      </c>
      <c r="I25" s="120">
        <f t="shared" si="9"/>
        <v>0</v>
      </c>
      <c r="J25" s="120">
        <f t="shared" si="9"/>
        <v>0</v>
      </c>
      <c r="K25" s="120">
        <f t="shared" si="9"/>
        <v>0</v>
      </c>
      <c r="L25" s="120">
        <f t="shared" si="9"/>
        <v>0</v>
      </c>
      <c r="M25" s="120">
        <f t="shared" si="9"/>
        <v>0</v>
      </c>
      <c r="N25" s="128">
        <f t="shared" si="9"/>
        <v>0</v>
      </c>
      <c r="O25" s="120">
        <f t="shared" si="9"/>
        <v>0</v>
      </c>
      <c r="P25" s="120">
        <f t="shared" si="10"/>
        <v>0</v>
      </c>
      <c r="Q25" s="120">
        <f t="shared" si="10"/>
        <v>0</v>
      </c>
      <c r="R25" s="130">
        <f t="shared" si="10"/>
        <v>0</v>
      </c>
      <c r="S25" s="120">
        <f t="shared" si="10"/>
        <v>0</v>
      </c>
      <c r="T25" s="120">
        <f t="shared" si="10"/>
        <v>0</v>
      </c>
      <c r="U25" s="120">
        <f t="shared" si="10"/>
        <v>0</v>
      </c>
      <c r="V25" s="120">
        <f t="shared" si="10"/>
        <v>0</v>
      </c>
      <c r="W25" s="120">
        <f t="shared" si="10"/>
        <v>0</v>
      </c>
      <c r="X25" s="120">
        <f t="shared" si="10"/>
        <v>0</v>
      </c>
      <c r="Y25" s="120">
        <f t="shared" si="10"/>
        <v>0</v>
      </c>
    </row>
    <row r="26" spans="1:25" ht="19.5" customHeight="1">
      <c r="A26" s="132" t="s">
        <v>130</v>
      </c>
      <c r="B26" s="132" t="s">
        <v>191</v>
      </c>
      <c r="C26" s="132" t="s">
        <v>34</v>
      </c>
      <c r="D26" s="132"/>
      <c r="E26" s="134" t="s">
        <v>330</v>
      </c>
      <c r="F26" s="120">
        <v>10</v>
      </c>
      <c r="G26" s="120">
        <v>10</v>
      </c>
      <c r="H26" s="120">
        <v>10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8">
        <v>0</v>
      </c>
      <c r="O26" s="120">
        <v>0</v>
      </c>
      <c r="P26" s="120">
        <v>0</v>
      </c>
      <c r="Q26" s="120">
        <v>0</v>
      </c>
      <c r="R26" s="13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</row>
    <row r="27" spans="1:25" ht="19.5" customHeight="1">
      <c r="A27" s="132" t="s">
        <v>171</v>
      </c>
      <c r="B27" s="132"/>
      <c r="C27" s="132"/>
      <c r="D27" s="132"/>
      <c r="E27" s="134" t="s">
        <v>400</v>
      </c>
      <c r="F27" s="120">
        <f aca="true" t="shared" si="11" ref="F27:O28">F28</f>
        <v>33.02568</v>
      </c>
      <c r="G27" s="120">
        <f t="shared" si="11"/>
        <v>33.02568</v>
      </c>
      <c r="H27" s="120">
        <f t="shared" si="11"/>
        <v>33.02568</v>
      </c>
      <c r="I27" s="120">
        <f t="shared" si="11"/>
        <v>0</v>
      </c>
      <c r="J27" s="120">
        <f t="shared" si="11"/>
        <v>0</v>
      </c>
      <c r="K27" s="120">
        <f t="shared" si="11"/>
        <v>0</v>
      </c>
      <c r="L27" s="120">
        <f t="shared" si="11"/>
        <v>0</v>
      </c>
      <c r="M27" s="120">
        <f t="shared" si="11"/>
        <v>0</v>
      </c>
      <c r="N27" s="128">
        <f t="shared" si="11"/>
        <v>0</v>
      </c>
      <c r="O27" s="120">
        <f t="shared" si="11"/>
        <v>0</v>
      </c>
      <c r="P27" s="120">
        <f aca="true" t="shared" si="12" ref="P27:Y28">P28</f>
        <v>0</v>
      </c>
      <c r="Q27" s="120">
        <f t="shared" si="12"/>
        <v>0</v>
      </c>
      <c r="R27" s="130">
        <f t="shared" si="12"/>
        <v>0</v>
      </c>
      <c r="S27" s="120">
        <f t="shared" si="12"/>
        <v>0</v>
      </c>
      <c r="T27" s="120">
        <f t="shared" si="12"/>
        <v>0</v>
      </c>
      <c r="U27" s="120">
        <f t="shared" si="12"/>
        <v>0</v>
      </c>
      <c r="V27" s="120">
        <f t="shared" si="12"/>
        <v>0</v>
      </c>
      <c r="W27" s="120">
        <f t="shared" si="12"/>
        <v>0</v>
      </c>
      <c r="X27" s="120">
        <f t="shared" si="12"/>
        <v>0</v>
      </c>
      <c r="Y27" s="120">
        <f t="shared" si="12"/>
        <v>0</v>
      </c>
    </row>
    <row r="28" spans="1:25" ht="19.5" customHeight="1">
      <c r="A28" s="132" t="s">
        <v>430</v>
      </c>
      <c r="B28" s="132" t="s">
        <v>247</v>
      </c>
      <c r="C28" s="132"/>
      <c r="D28" s="132"/>
      <c r="E28" s="134" t="s">
        <v>75</v>
      </c>
      <c r="F28" s="120">
        <f t="shared" si="11"/>
        <v>33.02568</v>
      </c>
      <c r="G28" s="120">
        <f t="shared" si="11"/>
        <v>33.02568</v>
      </c>
      <c r="H28" s="120">
        <f t="shared" si="11"/>
        <v>33.02568</v>
      </c>
      <c r="I28" s="120">
        <f t="shared" si="11"/>
        <v>0</v>
      </c>
      <c r="J28" s="120">
        <f t="shared" si="11"/>
        <v>0</v>
      </c>
      <c r="K28" s="120">
        <f t="shared" si="11"/>
        <v>0</v>
      </c>
      <c r="L28" s="120">
        <f t="shared" si="11"/>
        <v>0</v>
      </c>
      <c r="M28" s="120">
        <f t="shared" si="11"/>
        <v>0</v>
      </c>
      <c r="N28" s="128">
        <f t="shared" si="11"/>
        <v>0</v>
      </c>
      <c r="O28" s="120">
        <f t="shared" si="11"/>
        <v>0</v>
      </c>
      <c r="P28" s="120">
        <f t="shared" si="12"/>
        <v>0</v>
      </c>
      <c r="Q28" s="120">
        <f t="shared" si="12"/>
        <v>0</v>
      </c>
      <c r="R28" s="130">
        <f t="shared" si="12"/>
        <v>0</v>
      </c>
      <c r="S28" s="120">
        <f t="shared" si="12"/>
        <v>0</v>
      </c>
      <c r="T28" s="120">
        <f t="shared" si="12"/>
        <v>0</v>
      </c>
      <c r="U28" s="120">
        <f t="shared" si="12"/>
        <v>0</v>
      </c>
      <c r="V28" s="120">
        <f t="shared" si="12"/>
        <v>0</v>
      </c>
      <c r="W28" s="120">
        <f t="shared" si="12"/>
        <v>0</v>
      </c>
      <c r="X28" s="120">
        <f t="shared" si="12"/>
        <v>0</v>
      </c>
      <c r="Y28" s="120">
        <f t="shared" si="12"/>
        <v>0</v>
      </c>
    </row>
    <row r="29" spans="1:25" ht="19.5" customHeight="1">
      <c r="A29" s="132" t="s">
        <v>104</v>
      </c>
      <c r="B29" s="132" t="s">
        <v>67</v>
      </c>
      <c r="C29" s="132" t="s">
        <v>373</v>
      </c>
      <c r="D29" s="132"/>
      <c r="E29" s="134" t="s">
        <v>482</v>
      </c>
      <c r="F29" s="120">
        <v>33.02568</v>
      </c>
      <c r="G29" s="120">
        <v>33.02568</v>
      </c>
      <c r="H29" s="120">
        <v>33.02568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8">
        <v>0</v>
      </c>
      <c r="O29" s="120">
        <v>0</v>
      </c>
      <c r="P29" s="120">
        <v>0</v>
      </c>
      <c r="Q29" s="120">
        <v>0</v>
      </c>
      <c r="R29" s="13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</row>
    <row r="30" spans="1:25" ht="19.5" customHeight="1">
      <c r="A30" s="131"/>
      <c r="B30" s="131"/>
      <c r="C30" s="131"/>
      <c r="D30" s="131" t="s">
        <v>340</v>
      </c>
      <c r="E30" s="133" t="s">
        <v>464</v>
      </c>
      <c r="F30" s="99">
        <f aca="true" t="shared" si="13" ref="F30:Y30">F31</f>
        <v>792.6790619999999</v>
      </c>
      <c r="G30" s="99">
        <f t="shared" si="13"/>
        <v>781.6790619999999</v>
      </c>
      <c r="H30" s="99">
        <f t="shared" si="13"/>
        <v>781.6790619999999</v>
      </c>
      <c r="I30" s="99">
        <f t="shared" si="13"/>
        <v>0</v>
      </c>
      <c r="J30" s="99">
        <f t="shared" si="13"/>
        <v>0</v>
      </c>
      <c r="K30" s="99">
        <f t="shared" si="13"/>
        <v>0</v>
      </c>
      <c r="L30" s="99">
        <f t="shared" si="13"/>
        <v>0</v>
      </c>
      <c r="M30" s="99">
        <f t="shared" si="13"/>
        <v>0</v>
      </c>
      <c r="N30" s="127">
        <f t="shared" si="13"/>
        <v>0</v>
      </c>
      <c r="O30" s="99">
        <f t="shared" si="13"/>
        <v>0</v>
      </c>
      <c r="P30" s="99">
        <f t="shared" si="13"/>
        <v>0</v>
      </c>
      <c r="Q30" s="99">
        <f t="shared" si="13"/>
        <v>0</v>
      </c>
      <c r="R30" s="129">
        <f t="shared" si="13"/>
        <v>11</v>
      </c>
      <c r="S30" s="99">
        <f t="shared" si="13"/>
        <v>0</v>
      </c>
      <c r="T30" s="99">
        <f t="shared" si="13"/>
        <v>0</v>
      </c>
      <c r="U30" s="99">
        <f t="shared" si="13"/>
        <v>0</v>
      </c>
      <c r="V30" s="99">
        <f t="shared" si="13"/>
        <v>0</v>
      </c>
      <c r="W30" s="99">
        <f t="shared" si="13"/>
        <v>0</v>
      </c>
      <c r="X30" s="99">
        <f t="shared" si="13"/>
        <v>0</v>
      </c>
      <c r="Y30" s="99">
        <f t="shared" si="13"/>
        <v>0</v>
      </c>
    </row>
    <row r="31" spans="1:25" ht="19.5" customHeight="1">
      <c r="A31" s="131"/>
      <c r="B31" s="131"/>
      <c r="C31" s="131"/>
      <c r="D31" s="131" t="s">
        <v>217</v>
      </c>
      <c r="E31" s="133" t="s">
        <v>204</v>
      </c>
      <c r="F31" s="99">
        <f aca="true" t="shared" si="14" ref="F31:Y31">SUM(F32:F40)</f>
        <v>792.6790619999999</v>
      </c>
      <c r="G31" s="99">
        <f t="shared" si="14"/>
        <v>781.6790619999999</v>
      </c>
      <c r="H31" s="99">
        <f t="shared" si="14"/>
        <v>781.6790619999999</v>
      </c>
      <c r="I31" s="99">
        <f t="shared" si="14"/>
        <v>0</v>
      </c>
      <c r="J31" s="99">
        <f t="shared" si="14"/>
        <v>0</v>
      </c>
      <c r="K31" s="99">
        <f t="shared" si="14"/>
        <v>0</v>
      </c>
      <c r="L31" s="99">
        <f t="shared" si="14"/>
        <v>0</v>
      </c>
      <c r="M31" s="99">
        <f t="shared" si="14"/>
        <v>0</v>
      </c>
      <c r="N31" s="127">
        <f t="shared" si="14"/>
        <v>0</v>
      </c>
      <c r="O31" s="99">
        <f t="shared" si="14"/>
        <v>0</v>
      </c>
      <c r="P31" s="99">
        <f t="shared" si="14"/>
        <v>0</v>
      </c>
      <c r="Q31" s="99">
        <f t="shared" si="14"/>
        <v>0</v>
      </c>
      <c r="R31" s="129">
        <f t="shared" si="14"/>
        <v>11</v>
      </c>
      <c r="S31" s="99">
        <f t="shared" si="14"/>
        <v>0</v>
      </c>
      <c r="T31" s="99">
        <f t="shared" si="14"/>
        <v>0</v>
      </c>
      <c r="U31" s="99">
        <f t="shared" si="14"/>
        <v>0</v>
      </c>
      <c r="V31" s="99">
        <f t="shared" si="14"/>
        <v>0</v>
      </c>
      <c r="W31" s="99">
        <f t="shared" si="14"/>
        <v>0</v>
      </c>
      <c r="X31" s="99">
        <f t="shared" si="14"/>
        <v>0</v>
      </c>
      <c r="Y31" s="99">
        <f t="shared" si="14"/>
        <v>0</v>
      </c>
    </row>
    <row r="32" spans="1:25" ht="19.5" customHeight="1">
      <c r="A32" s="131" t="s">
        <v>112</v>
      </c>
      <c r="B32" s="131" t="s">
        <v>3</v>
      </c>
      <c r="C32" s="131" t="s">
        <v>373</v>
      </c>
      <c r="D32" s="131" t="s">
        <v>187</v>
      </c>
      <c r="E32" s="133" t="s">
        <v>13</v>
      </c>
      <c r="F32" s="99">
        <v>571.653735</v>
      </c>
      <c r="G32" s="99">
        <v>571.653735</v>
      </c>
      <c r="H32" s="99">
        <v>571.653735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27">
        <v>0</v>
      </c>
      <c r="O32" s="99">
        <v>0</v>
      </c>
      <c r="P32" s="99">
        <v>0</v>
      </c>
      <c r="Q32" s="99">
        <v>0</v>
      </c>
      <c r="R32" s="12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</row>
    <row r="33" spans="1:25" ht="19.5" customHeight="1">
      <c r="A33" s="131" t="s">
        <v>112</v>
      </c>
      <c r="B33" s="131" t="s">
        <v>3</v>
      </c>
      <c r="C33" s="131" t="s">
        <v>247</v>
      </c>
      <c r="D33" s="131" t="s">
        <v>187</v>
      </c>
      <c r="E33" s="133" t="s">
        <v>238</v>
      </c>
      <c r="F33" s="99">
        <v>116</v>
      </c>
      <c r="G33" s="99">
        <v>116</v>
      </c>
      <c r="H33" s="99">
        <v>116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127">
        <v>0</v>
      </c>
      <c r="O33" s="99">
        <v>0</v>
      </c>
      <c r="P33" s="99">
        <v>0</v>
      </c>
      <c r="Q33" s="99">
        <v>0</v>
      </c>
      <c r="R33" s="12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</row>
    <row r="34" spans="1:25" ht="19.5" customHeight="1">
      <c r="A34" s="131" t="s">
        <v>112</v>
      </c>
      <c r="B34" s="131" t="s">
        <v>3</v>
      </c>
      <c r="C34" s="131" t="s">
        <v>156</v>
      </c>
      <c r="D34" s="131" t="s">
        <v>187</v>
      </c>
      <c r="E34" s="133" t="s">
        <v>60</v>
      </c>
      <c r="F34" s="99">
        <v>3</v>
      </c>
      <c r="G34" s="99">
        <v>3</v>
      </c>
      <c r="H34" s="99">
        <v>3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127">
        <v>0</v>
      </c>
      <c r="O34" s="99">
        <v>0</v>
      </c>
      <c r="P34" s="99">
        <v>0</v>
      </c>
      <c r="Q34" s="99">
        <v>0</v>
      </c>
      <c r="R34" s="12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</row>
    <row r="35" spans="1:25" ht="19.5" customHeight="1">
      <c r="A35" s="131" t="s">
        <v>111</v>
      </c>
      <c r="B35" s="131" t="s">
        <v>2</v>
      </c>
      <c r="C35" s="131" t="s">
        <v>373</v>
      </c>
      <c r="D35" s="131" t="s">
        <v>187</v>
      </c>
      <c r="E35" s="133" t="s">
        <v>131</v>
      </c>
      <c r="F35" s="99">
        <v>3.2184</v>
      </c>
      <c r="G35" s="99">
        <v>3.2184</v>
      </c>
      <c r="H35" s="99">
        <v>3.2184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127">
        <v>0</v>
      </c>
      <c r="O35" s="99">
        <v>0</v>
      </c>
      <c r="P35" s="99">
        <v>0</v>
      </c>
      <c r="Q35" s="99">
        <v>0</v>
      </c>
      <c r="R35" s="12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</row>
    <row r="36" spans="1:25" ht="19.5" customHeight="1">
      <c r="A36" s="131" t="s">
        <v>207</v>
      </c>
      <c r="B36" s="131" t="s">
        <v>283</v>
      </c>
      <c r="C36" s="131" t="s">
        <v>373</v>
      </c>
      <c r="D36" s="131" t="s">
        <v>187</v>
      </c>
      <c r="E36" s="133" t="s">
        <v>79</v>
      </c>
      <c r="F36" s="99">
        <v>30.428687</v>
      </c>
      <c r="G36" s="99">
        <v>30.428687</v>
      </c>
      <c r="H36" s="99">
        <v>30.428687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127">
        <v>0</v>
      </c>
      <c r="O36" s="99">
        <v>0</v>
      </c>
      <c r="P36" s="99">
        <v>0</v>
      </c>
      <c r="Q36" s="99">
        <v>0</v>
      </c>
      <c r="R36" s="12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</row>
    <row r="37" spans="1:25" ht="19.5" customHeight="1">
      <c r="A37" s="131" t="s">
        <v>207</v>
      </c>
      <c r="B37" s="131" t="s">
        <v>283</v>
      </c>
      <c r="C37" s="131" t="s">
        <v>120</v>
      </c>
      <c r="D37" s="131" t="s">
        <v>187</v>
      </c>
      <c r="E37" s="133" t="s">
        <v>376</v>
      </c>
      <c r="F37" s="99">
        <v>14.35256</v>
      </c>
      <c r="G37" s="99">
        <v>14.35256</v>
      </c>
      <c r="H37" s="99">
        <v>14.35256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127">
        <v>0</v>
      </c>
      <c r="O37" s="99">
        <v>0</v>
      </c>
      <c r="P37" s="99">
        <v>0</v>
      </c>
      <c r="Q37" s="99">
        <v>0</v>
      </c>
      <c r="R37" s="12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</row>
    <row r="38" spans="1:25" ht="19.5" customHeight="1">
      <c r="A38" s="131" t="s">
        <v>443</v>
      </c>
      <c r="B38" s="131" t="s">
        <v>2</v>
      </c>
      <c r="C38" s="131" t="s">
        <v>34</v>
      </c>
      <c r="D38" s="131" t="s">
        <v>187</v>
      </c>
      <c r="E38" s="133" t="s">
        <v>284</v>
      </c>
      <c r="F38" s="99">
        <v>11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27">
        <v>0</v>
      </c>
      <c r="O38" s="99">
        <v>0</v>
      </c>
      <c r="P38" s="99">
        <v>0</v>
      </c>
      <c r="Q38" s="99">
        <v>0</v>
      </c>
      <c r="R38" s="129">
        <v>11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</row>
    <row r="39" spans="1:25" ht="19.5" customHeight="1">
      <c r="A39" s="131" t="s">
        <v>82</v>
      </c>
      <c r="B39" s="131" t="s">
        <v>369</v>
      </c>
      <c r="C39" s="131" t="s">
        <v>34</v>
      </c>
      <c r="D39" s="131" t="s">
        <v>187</v>
      </c>
      <c r="E39" s="133" t="s">
        <v>330</v>
      </c>
      <c r="F39" s="99">
        <v>10</v>
      </c>
      <c r="G39" s="99">
        <v>10</v>
      </c>
      <c r="H39" s="99">
        <v>10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27">
        <v>0</v>
      </c>
      <c r="O39" s="99">
        <v>0</v>
      </c>
      <c r="P39" s="99">
        <v>0</v>
      </c>
      <c r="Q39" s="99">
        <v>0</v>
      </c>
      <c r="R39" s="12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</row>
    <row r="40" spans="1:25" ht="19.5" customHeight="1">
      <c r="A40" s="131" t="s">
        <v>171</v>
      </c>
      <c r="B40" s="131" t="s">
        <v>247</v>
      </c>
      <c r="C40" s="131" t="s">
        <v>373</v>
      </c>
      <c r="D40" s="131" t="s">
        <v>187</v>
      </c>
      <c r="E40" s="133" t="s">
        <v>482</v>
      </c>
      <c r="F40" s="99">
        <v>33.02568</v>
      </c>
      <c r="G40" s="99">
        <v>33.02568</v>
      </c>
      <c r="H40" s="99">
        <v>33.02568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127">
        <v>0</v>
      </c>
      <c r="O40" s="99">
        <v>0</v>
      </c>
      <c r="P40" s="99">
        <v>0</v>
      </c>
      <c r="Q40" s="99">
        <v>0</v>
      </c>
      <c r="R40" s="12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</row>
  </sheetData>
  <mergeCells count="19">
    <mergeCell ref="X5:X6"/>
    <mergeCell ref="Y5:Y6"/>
    <mergeCell ref="F4:F6"/>
    <mergeCell ref="A5:A6"/>
    <mergeCell ref="B5:B6"/>
    <mergeCell ref="C5:C6"/>
    <mergeCell ref="A4:C4"/>
    <mergeCell ref="D4:D6"/>
    <mergeCell ref="E4:E6"/>
    <mergeCell ref="V4:Y4"/>
    <mergeCell ref="S4:U4"/>
    <mergeCell ref="H5:H6"/>
    <mergeCell ref="G5:G6"/>
    <mergeCell ref="T5:T6"/>
    <mergeCell ref="U5:U6"/>
    <mergeCell ref="R4:R6"/>
    <mergeCell ref="S5:S6"/>
    <mergeCell ref="V5:V6"/>
    <mergeCell ref="W5:W6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16015625" style="0" customWidth="1"/>
    <col min="4" max="4" width="7.83203125" style="0" customWidth="1"/>
    <col min="5" max="5" width="23.16015625" style="0" customWidth="1"/>
    <col min="6" max="7" width="9.66015625" style="0" customWidth="1"/>
    <col min="8" max="17" width="9" style="0" customWidth="1"/>
    <col min="18" max="18" width="6.83203125" style="0" customWidth="1"/>
    <col min="19" max="21" width="9" style="0" customWidth="1"/>
    <col min="22" max="22" width="6.83203125" style="0" customWidth="1"/>
  </cols>
  <sheetData>
    <row r="1" spans="1:22" ht="10.5" customHeight="1">
      <c r="A1" s="10"/>
      <c r="B1" s="8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" t="s">
        <v>249</v>
      </c>
      <c r="V1" s="82"/>
    </row>
    <row r="2" spans="1:22" ht="16.5" customHeight="1">
      <c r="A2" s="39" t="s">
        <v>161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82"/>
      <c r="V2" s="82"/>
    </row>
    <row r="3" spans="1:22" ht="18" customHeight="1">
      <c r="A3" s="110" t="s">
        <v>147</v>
      </c>
      <c r="B3" s="83"/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4" t="s">
        <v>241</v>
      </c>
      <c r="V3" s="82"/>
    </row>
    <row r="4" spans="1:22" ht="21" customHeight="1">
      <c r="A4" s="41" t="s">
        <v>479</v>
      </c>
      <c r="B4" s="36"/>
      <c r="C4" s="36"/>
      <c r="D4" s="150" t="s">
        <v>203</v>
      </c>
      <c r="E4" s="150" t="s">
        <v>480</v>
      </c>
      <c r="F4" s="149" t="s">
        <v>385</v>
      </c>
      <c r="G4" s="153" t="s">
        <v>42</v>
      </c>
      <c r="H4" s="154"/>
      <c r="I4" s="154"/>
      <c r="J4" s="154"/>
      <c r="K4" s="58" t="s">
        <v>287</v>
      </c>
      <c r="L4" s="59"/>
      <c r="M4" s="59"/>
      <c r="N4" s="59"/>
      <c r="O4" s="59"/>
      <c r="P4" s="59"/>
      <c r="Q4" s="59"/>
      <c r="R4" s="59"/>
      <c r="S4" s="59"/>
      <c r="T4" s="59"/>
      <c r="U4" s="60"/>
      <c r="V4" s="82"/>
    </row>
    <row r="5" spans="1:22" ht="51.75" customHeight="1">
      <c r="A5" s="14" t="s">
        <v>192</v>
      </c>
      <c r="B5" s="14" t="s">
        <v>342</v>
      </c>
      <c r="C5" s="14" t="s">
        <v>332</v>
      </c>
      <c r="D5" s="150"/>
      <c r="E5" s="150"/>
      <c r="F5" s="149"/>
      <c r="G5" s="86" t="s">
        <v>108</v>
      </c>
      <c r="H5" s="47" t="s">
        <v>256</v>
      </c>
      <c r="I5" s="47" t="s">
        <v>321</v>
      </c>
      <c r="J5" s="47" t="s">
        <v>19</v>
      </c>
      <c r="K5" s="55" t="s">
        <v>108</v>
      </c>
      <c r="L5" s="56" t="s">
        <v>256</v>
      </c>
      <c r="M5" s="56" t="s">
        <v>321</v>
      </c>
      <c r="N5" s="56" t="s">
        <v>19</v>
      </c>
      <c r="O5" s="6" t="s">
        <v>375</v>
      </c>
      <c r="P5" s="6" t="s">
        <v>478</v>
      </c>
      <c r="Q5" s="6" t="s">
        <v>280</v>
      </c>
      <c r="R5" s="6" t="s">
        <v>438</v>
      </c>
      <c r="S5" s="6" t="s">
        <v>414</v>
      </c>
      <c r="T5" s="6" t="s">
        <v>201</v>
      </c>
      <c r="U5" s="57" t="s">
        <v>17</v>
      </c>
      <c r="V5" s="82"/>
    </row>
    <row r="6" spans="1:22" ht="14.25" customHeight="1">
      <c r="A6" s="7" t="s">
        <v>314</v>
      </c>
      <c r="B6" s="7" t="s">
        <v>314</v>
      </c>
      <c r="C6" s="7" t="s">
        <v>314</v>
      </c>
      <c r="D6" s="15" t="s">
        <v>314</v>
      </c>
      <c r="E6" s="15" t="s">
        <v>314</v>
      </c>
      <c r="F6" s="15">
        <v>1</v>
      </c>
      <c r="G6" s="15">
        <f aca="true" t="shared" si="0" ref="G6:U6">F6+1</f>
        <v>2</v>
      </c>
      <c r="H6" s="15">
        <f t="shared" si="0"/>
        <v>3</v>
      </c>
      <c r="I6" s="15">
        <f t="shared" si="0"/>
        <v>4</v>
      </c>
      <c r="J6" s="15">
        <f t="shared" si="0"/>
        <v>5</v>
      </c>
      <c r="K6" s="15">
        <f t="shared" si="0"/>
        <v>6</v>
      </c>
      <c r="L6" s="15">
        <f t="shared" si="0"/>
        <v>7</v>
      </c>
      <c r="M6" s="15">
        <f t="shared" si="0"/>
        <v>8</v>
      </c>
      <c r="N6" s="15">
        <f t="shared" si="0"/>
        <v>9</v>
      </c>
      <c r="O6" s="44">
        <f t="shared" si="0"/>
        <v>10</v>
      </c>
      <c r="P6" s="44">
        <f t="shared" si="0"/>
        <v>11</v>
      </c>
      <c r="Q6" s="44">
        <f t="shared" si="0"/>
        <v>12</v>
      </c>
      <c r="R6" s="44">
        <f t="shared" si="0"/>
        <v>13</v>
      </c>
      <c r="S6" s="44">
        <f t="shared" si="0"/>
        <v>14</v>
      </c>
      <c r="T6" s="44">
        <f t="shared" si="0"/>
        <v>15</v>
      </c>
      <c r="U6" s="15">
        <f t="shared" si="0"/>
        <v>16</v>
      </c>
      <c r="V6" s="82"/>
    </row>
    <row r="7" spans="1:22" ht="18.75" customHeight="1">
      <c r="A7" s="121"/>
      <c r="B7" s="121"/>
      <c r="C7" s="121"/>
      <c r="D7" s="121"/>
      <c r="E7" s="121" t="s">
        <v>108</v>
      </c>
      <c r="F7" s="99">
        <f aca="true" t="shared" si="1" ref="F7:U7">F8+F13+F16+F20+F23+F26</f>
        <v>792.6790619999999</v>
      </c>
      <c r="G7" s="99">
        <f t="shared" si="1"/>
        <v>652.6790619999999</v>
      </c>
      <c r="H7" s="99">
        <f t="shared" si="1"/>
        <v>558.2528719999999</v>
      </c>
      <c r="I7" s="99">
        <f t="shared" si="1"/>
        <v>91.18574</v>
      </c>
      <c r="J7" s="99">
        <f t="shared" si="1"/>
        <v>3.24045</v>
      </c>
      <c r="K7" s="99">
        <f t="shared" si="1"/>
        <v>140</v>
      </c>
      <c r="L7" s="99">
        <f t="shared" si="1"/>
        <v>0</v>
      </c>
      <c r="M7" s="99">
        <f t="shared" si="1"/>
        <v>140</v>
      </c>
      <c r="N7" s="99">
        <f t="shared" si="1"/>
        <v>0</v>
      </c>
      <c r="O7" s="99">
        <f t="shared" si="1"/>
        <v>0</v>
      </c>
      <c r="P7" s="99">
        <f t="shared" si="1"/>
        <v>0</v>
      </c>
      <c r="Q7" s="99">
        <f t="shared" si="1"/>
        <v>0</v>
      </c>
      <c r="R7" s="99">
        <f t="shared" si="1"/>
        <v>0</v>
      </c>
      <c r="S7" s="99">
        <f t="shared" si="1"/>
        <v>0</v>
      </c>
      <c r="T7" s="99">
        <f t="shared" si="1"/>
        <v>0</v>
      </c>
      <c r="U7" s="99">
        <f t="shared" si="1"/>
        <v>0</v>
      </c>
      <c r="V7" s="82"/>
    </row>
    <row r="8" spans="1:22" ht="18.75" customHeight="1">
      <c r="A8" s="122" t="s">
        <v>112</v>
      </c>
      <c r="B8" s="122"/>
      <c r="C8" s="122"/>
      <c r="D8" s="122"/>
      <c r="E8" s="122" t="s">
        <v>198</v>
      </c>
      <c r="F8" s="120">
        <f aca="true" t="shared" si="2" ref="F8:U8">F9</f>
        <v>690.653735</v>
      </c>
      <c r="G8" s="120">
        <f t="shared" si="2"/>
        <v>571.653735</v>
      </c>
      <c r="H8" s="120">
        <f t="shared" si="2"/>
        <v>480.445945</v>
      </c>
      <c r="I8" s="120">
        <f t="shared" si="2"/>
        <v>91.18574</v>
      </c>
      <c r="J8" s="120">
        <f t="shared" si="2"/>
        <v>0.02205</v>
      </c>
      <c r="K8" s="120">
        <f t="shared" si="2"/>
        <v>119</v>
      </c>
      <c r="L8" s="120">
        <f t="shared" si="2"/>
        <v>0</v>
      </c>
      <c r="M8" s="120">
        <f t="shared" si="2"/>
        <v>119</v>
      </c>
      <c r="N8" s="120">
        <f t="shared" si="2"/>
        <v>0</v>
      </c>
      <c r="O8" s="120">
        <f t="shared" si="2"/>
        <v>0</v>
      </c>
      <c r="P8" s="120">
        <f t="shared" si="2"/>
        <v>0</v>
      </c>
      <c r="Q8" s="120">
        <f t="shared" si="2"/>
        <v>0</v>
      </c>
      <c r="R8" s="120">
        <f t="shared" si="2"/>
        <v>0</v>
      </c>
      <c r="S8" s="120">
        <f t="shared" si="2"/>
        <v>0</v>
      </c>
      <c r="T8" s="120">
        <f t="shared" si="2"/>
        <v>0</v>
      </c>
      <c r="U8" s="120">
        <f t="shared" si="2"/>
        <v>0</v>
      </c>
      <c r="V8" s="82"/>
    </row>
    <row r="9" spans="1:22" ht="27.75" customHeight="1">
      <c r="A9" s="122" t="s">
        <v>245</v>
      </c>
      <c r="B9" s="122" t="s">
        <v>3</v>
      </c>
      <c r="C9" s="122"/>
      <c r="D9" s="122"/>
      <c r="E9" s="122" t="s">
        <v>379</v>
      </c>
      <c r="F9" s="120">
        <f aca="true" t="shared" si="3" ref="F9:U9">SUM(F10:F12)</f>
        <v>690.653735</v>
      </c>
      <c r="G9" s="120">
        <f t="shared" si="3"/>
        <v>571.653735</v>
      </c>
      <c r="H9" s="120">
        <f t="shared" si="3"/>
        <v>480.445945</v>
      </c>
      <c r="I9" s="120">
        <f t="shared" si="3"/>
        <v>91.18574</v>
      </c>
      <c r="J9" s="120">
        <f t="shared" si="3"/>
        <v>0.02205</v>
      </c>
      <c r="K9" s="120">
        <f t="shared" si="3"/>
        <v>119</v>
      </c>
      <c r="L9" s="120">
        <f t="shared" si="3"/>
        <v>0</v>
      </c>
      <c r="M9" s="120">
        <f t="shared" si="3"/>
        <v>119</v>
      </c>
      <c r="N9" s="120">
        <f t="shared" si="3"/>
        <v>0</v>
      </c>
      <c r="O9" s="120">
        <f t="shared" si="3"/>
        <v>0</v>
      </c>
      <c r="P9" s="120">
        <f t="shared" si="3"/>
        <v>0</v>
      </c>
      <c r="Q9" s="120">
        <f t="shared" si="3"/>
        <v>0</v>
      </c>
      <c r="R9" s="120">
        <f t="shared" si="3"/>
        <v>0</v>
      </c>
      <c r="S9" s="120">
        <f t="shared" si="3"/>
        <v>0</v>
      </c>
      <c r="T9" s="120">
        <f t="shared" si="3"/>
        <v>0</v>
      </c>
      <c r="U9" s="120">
        <f t="shared" si="3"/>
        <v>0</v>
      </c>
      <c r="V9" s="82"/>
    </row>
    <row r="10" spans="1:22" ht="27.75" customHeight="1">
      <c r="A10" s="122" t="s">
        <v>159</v>
      </c>
      <c r="B10" s="122" t="s">
        <v>316</v>
      </c>
      <c r="C10" s="122" t="s">
        <v>373</v>
      </c>
      <c r="D10" s="122"/>
      <c r="E10" s="122" t="s">
        <v>13</v>
      </c>
      <c r="F10" s="120">
        <v>571.653735</v>
      </c>
      <c r="G10" s="120">
        <v>571.653735</v>
      </c>
      <c r="H10" s="120">
        <v>480.445945</v>
      </c>
      <c r="I10" s="120">
        <v>91.18574</v>
      </c>
      <c r="J10" s="120">
        <v>0.02205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82"/>
    </row>
    <row r="11" spans="1:22" ht="27.75" customHeight="1">
      <c r="A11" s="122" t="s">
        <v>159</v>
      </c>
      <c r="B11" s="122" t="s">
        <v>316</v>
      </c>
      <c r="C11" s="122" t="s">
        <v>247</v>
      </c>
      <c r="D11" s="122"/>
      <c r="E11" s="122" t="s">
        <v>238</v>
      </c>
      <c r="F11" s="120">
        <v>116</v>
      </c>
      <c r="G11" s="120">
        <v>0</v>
      </c>
      <c r="H11" s="120">
        <v>0</v>
      </c>
      <c r="I11" s="120">
        <v>0</v>
      </c>
      <c r="J11" s="120">
        <v>0</v>
      </c>
      <c r="K11" s="120">
        <v>116</v>
      </c>
      <c r="L11" s="120">
        <v>0</v>
      </c>
      <c r="M11" s="120">
        <v>116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82"/>
    </row>
    <row r="12" spans="1:22" ht="27.75" customHeight="1">
      <c r="A12" s="122" t="s">
        <v>159</v>
      </c>
      <c r="B12" s="122" t="s">
        <v>316</v>
      </c>
      <c r="C12" s="122" t="s">
        <v>156</v>
      </c>
      <c r="D12" s="122"/>
      <c r="E12" s="122" t="s">
        <v>60</v>
      </c>
      <c r="F12" s="120">
        <v>3</v>
      </c>
      <c r="G12" s="120">
        <v>0</v>
      </c>
      <c r="H12" s="120">
        <v>0</v>
      </c>
      <c r="I12" s="120">
        <v>0</v>
      </c>
      <c r="J12" s="120">
        <v>0</v>
      </c>
      <c r="K12" s="120">
        <v>3</v>
      </c>
      <c r="L12" s="120">
        <v>0</v>
      </c>
      <c r="M12" s="120">
        <v>3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82"/>
    </row>
    <row r="13" spans="1:22" ht="18.75" customHeight="1">
      <c r="A13" s="122" t="s">
        <v>111</v>
      </c>
      <c r="B13" s="122"/>
      <c r="C13" s="122"/>
      <c r="D13" s="122"/>
      <c r="E13" s="122" t="s">
        <v>334</v>
      </c>
      <c r="F13" s="120">
        <f aca="true" t="shared" si="4" ref="F13:U14">F14</f>
        <v>3.2184</v>
      </c>
      <c r="G13" s="120">
        <f t="shared" si="4"/>
        <v>3.2184</v>
      </c>
      <c r="H13" s="120">
        <f t="shared" si="4"/>
        <v>0</v>
      </c>
      <c r="I13" s="120">
        <f t="shared" si="4"/>
        <v>0</v>
      </c>
      <c r="J13" s="120">
        <f t="shared" si="4"/>
        <v>3.2184</v>
      </c>
      <c r="K13" s="120">
        <f t="shared" si="4"/>
        <v>0</v>
      </c>
      <c r="L13" s="120">
        <f t="shared" si="4"/>
        <v>0</v>
      </c>
      <c r="M13" s="120">
        <f t="shared" si="4"/>
        <v>0</v>
      </c>
      <c r="N13" s="120">
        <f t="shared" si="4"/>
        <v>0</v>
      </c>
      <c r="O13" s="120">
        <f t="shared" si="4"/>
        <v>0</v>
      </c>
      <c r="P13" s="120">
        <f t="shared" si="4"/>
        <v>0</v>
      </c>
      <c r="Q13" s="120">
        <f t="shared" si="4"/>
        <v>0</v>
      </c>
      <c r="R13" s="120">
        <f t="shared" si="4"/>
        <v>0</v>
      </c>
      <c r="S13" s="120">
        <f t="shared" si="4"/>
        <v>0</v>
      </c>
      <c r="T13" s="120">
        <f t="shared" si="4"/>
        <v>0</v>
      </c>
      <c r="U13" s="120">
        <f t="shared" si="4"/>
        <v>0</v>
      </c>
      <c r="V13" s="82"/>
    </row>
    <row r="14" spans="1:22" ht="27.75" customHeight="1">
      <c r="A14" s="122" t="s">
        <v>244</v>
      </c>
      <c r="B14" s="122" t="s">
        <v>2</v>
      </c>
      <c r="C14" s="122"/>
      <c r="D14" s="122"/>
      <c r="E14" s="122" t="s">
        <v>355</v>
      </c>
      <c r="F14" s="120">
        <f t="shared" si="4"/>
        <v>3.2184</v>
      </c>
      <c r="G14" s="120">
        <f t="shared" si="4"/>
        <v>3.2184</v>
      </c>
      <c r="H14" s="120">
        <f t="shared" si="4"/>
        <v>0</v>
      </c>
      <c r="I14" s="120">
        <f t="shared" si="4"/>
        <v>0</v>
      </c>
      <c r="J14" s="120">
        <f t="shared" si="4"/>
        <v>3.2184</v>
      </c>
      <c r="K14" s="120">
        <f t="shared" si="4"/>
        <v>0</v>
      </c>
      <c r="L14" s="120">
        <f t="shared" si="4"/>
        <v>0</v>
      </c>
      <c r="M14" s="120">
        <f t="shared" si="4"/>
        <v>0</v>
      </c>
      <c r="N14" s="120">
        <f t="shared" si="4"/>
        <v>0</v>
      </c>
      <c r="O14" s="120">
        <f t="shared" si="4"/>
        <v>0</v>
      </c>
      <c r="P14" s="120">
        <f t="shared" si="4"/>
        <v>0</v>
      </c>
      <c r="Q14" s="120">
        <f t="shared" si="4"/>
        <v>0</v>
      </c>
      <c r="R14" s="120">
        <f t="shared" si="4"/>
        <v>0</v>
      </c>
      <c r="S14" s="120">
        <f t="shared" si="4"/>
        <v>0</v>
      </c>
      <c r="T14" s="120">
        <f t="shared" si="4"/>
        <v>0</v>
      </c>
      <c r="U14" s="120">
        <f t="shared" si="4"/>
        <v>0</v>
      </c>
      <c r="V14" s="82"/>
    </row>
    <row r="15" spans="1:22" ht="27.75" customHeight="1">
      <c r="A15" s="122" t="s">
        <v>158</v>
      </c>
      <c r="B15" s="122" t="s">
        <v>315</v>
      </c>
      <c r="C15" s="122" t="s">
        <v>373</v>
      </c>
      <c r="D15" s="122"/>
      <c r="E15" s="122" t="s">
        <v>131</v>
      </c>
      <c r="F15" s="120">
        <v>3.2184</v>
      </c>
      <c r="G15" s="120">
        <v>3.2184</v>
      </c>
      <c r="H15" s="120">
        <v>0</v>
      </c>
      <c r="I15" s="120">
        <v>0</v>
      </c>
      <c r="J15" s="120">
        <v>3.2184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82"/>
    </row>
    <row r="16" spans="1:22" ht="18.75" customHeight="1">
      <c r="A16" s="122" t="s">
        <v>207</v>
      </c>
      <c r="B16" s="122"/>
      <c r="C16" s="122"/>
      <c r="D16" s="122"/>
      <c r="E16" s="122" t="s">
        <v>420</v>
      </c>
      <c r="F16" s="120">
        <f aca="true" t="shared" si="5" ref="F16:U16">F17</f>
        <v>44.781247</v>
      </c>
      <c r="G16" s="120">
        <f t="shared" si="5"/>
        <v>44.781247</v>
      </c>
      <c r="H16" s="120">
        <f t="shared" si="5"/>
        <v>44.781247</v>
      </c>
      <c r="I16" s="120">
        <f t="shared" si="5"/>
        <v>0</v>
      </c>
      <c r="J16" s="120">
        <f t="shared" si="5"/>
        <v>0</v>
      </c>
      <c r="K16" s="120">
        <f t="shared" si="5"/>
        <v>0</v>
      </c>
      <c r="L16" s="120">
        <f t="shared" si="5"/>
        <v>0</v>
      </c>
      <c r="M16" s="120">
        <f t="shared" si="5"/>
        <v>0</v>
      </c>
      <c r="N16" s="120">
        <f t="shared" si="5"/>
        <v>0</v>
      </c>
      <c r="O16" s="120">
        <f t="shared" si="5"/>
        <v>0</v>
      </c>
      <c r="P16" s="120">
        <f t="shared" si="5"/>
        <v>0</v>
      </c>
      <c r="Q16" s="120">
        <f t="shared" si="5"/>
        <v>0</v>
      </c>
      <c r="R16" s="120">
        <f t="shared" si="5"/>
        <v>0</v>
      </c>
      <c r="S16" s="120">
        <f t="shared" si="5"/>
        <v>0</v>
      </c>
      <c r="T16" s="120">
        <f t="shared" si="5"/>
        <v>0</v>
      </c>
      <c r="U16" s="120">
        <f t="shared" si="5"/>
        <v>0</v>
      </c>
      <c r="V16" s="82"/>
    </row>
    <row r="17" spans="1:22" ht="27.75" customHeight="1">
      <c r="A17" s="122" t="s">
        <v>397</v>
      </c>
      <c r="B17" s="122" t="s">
        <v>283</v>
      </c>
      <c r="C17" s="122"/>
      <c r="D17" s="122"/>
      <c r="E17" s="122" t="s">
        <v>172</v>
      </c>
      <c r="F17" s="120">
        <f aca="true" t="shared" si="6" ref="F17:U17">SUM(F18:F19)</f>
        <v>44.781247</v>
      </c>
      <c r="G17" s="120">
        <f t="shared" si="6"/>
        <v>44.781247</v>
      </c>
      <c r="H17" s="120">
        <f t="shared" si="6"/>
        <v>44.781247</v>
      </c>
      <c r="I17" s="120">
        <f t="shared" si="6"/>
        <v>0</v>
      </c>
      <c r="J17" s="120">
        <f t="shared" si="6"/>
        <v>0</v>
      </c>
      <c r="K17" s="120">
        <f t="shared" si="6"/>
        <v>0</v>
      </c>
      <c r="L17" s="120">
        <f t="shared" si="6"/>
        <v>0</v>
      </c>
      <c r="M17" s="120">
        <f t="shared" si="6"/>
        <v>0</v>
      </c>
      <c r="N17" s="120">
        <f t="shared" si="6"/>
        <v>0</v>
      </c>
      <c r="O17" s="120">
        <f t="shared" si="6"/>
        <v>0</v>
      </c>
      <c r="P17" s="120">
        <f t="shared" si="6"/>
        <v>0</v>
      </c>
      <c r="Q17" s="120">
        <f t="shared" si="6"/>
        <v>0</v>
      </c>
      <c r="R17" s="120">
        <f t="shared" si="6"/>
        <v>0</v>
      </c>
      <c r="S17" s="120">
        <f t="shared" si="6"/>
        <v>0</v>
      </c>
      <c r="T17" s="120">
        <f t="shared" si="6"/>
        <v>0</v>
      </c>
      <c r="U17" s="120">
        <f t="shared" si="6"/>
        <v>0</v>
      </c>
      <c r="V17" s="82"/>
    </row>
    <row r="18" spans="1:22" ht="27.75" customHeight="1">
      <c r="A18" s="122" t="s">
        <v>12</v>
      </c>
      <c r="B18" s="122" t="s">
        <v>94</v>
      </c>
      <c r="C18" s="122" t="s">
        <v>373</v>
      </c>
      <c r="D18" s="122"/>
      <c r="E18" s="122" t="s">
        <v>79</v>
      </c>
      <c r="F18" s="120">
        <v>30.428687</v>
      </c>
      <c r="G18" s="120">
        <v>30.428687</v>
      </c>
      <c r="H18" s="120">
        <v>30.428687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82"/>
    </row>
    <row r="19" spans="1:22" ht="27.75" customHeight="1">
      <c r="A19" s="122" t="s">
        <v>12</v>
      </c>
      <c r="B19" s="122" t="s">
        <v>94</v>
      </c>
      <c r="C19" s="122" t="s">
        <v>120</v>
      </c>
      <c r="D19" s="122"/>
      <c r="E19" s="122" t="s">
        <v>376</v>
      </c>
      <c r="F19" s="120">
        <v>14.35256</v>
      </c>
      <c r="G19" s="120">
        <v>14.35256</v>
      </c>
      <c r="H19" s="120">
        <v>14.35256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82"/>
    </row>
    <row r="20" spans="1:21" ht="18.75" customHeight="1">
      <c r="A20" s="122" t="s">
        <v>443</v>
      </c>
      <c r="B20" s="122"/>
      <c r="C20" s="122"/>
      <c r="D20" s="122"/>
      <c r="E20" s="122" t="s">
        <v>200</v>
      </c>
      <c r="F20" s="120">
        <f aca="true" t="shared" si="7" ref="F20:U21">F21</f>
        <v>11</v>
      </c>
      <c r="G20" s="120">
        <f t="shared" si="7"/>
        <v>0</v>
      </c>
      <c r="H20" s="120">
        <f t="shared" si="7"/>
        <v>0</v>
      </c>
      <c r="I20" s="120">
        <f t="shared" si="7"/>
        <v>0</v>
      </c>
      <c r="J20" s="120">
        <f t="shared" si="7"/>
        <v>0</v>
      </c>
      <c r="K20" s="120">
        <f t="shared" si="7"/>
        <v>11</v>
      </c>
      <c r="L20" s="120">
        <f t="shared" si="7"/>
        <v>0</v>
      </c>
      <c r="M20" s="120">
        <f t="shared" si="7"/>
        <v>11</v>
      </c>
      <c r="N20" s="120">
        <f t="shared" si="7"/>
        <v>0</v>
      </c>
      <c r="O20" s="120">
        <f t="shared" si="7"/>
        <v>0</v>
      </c>
      <c r="P20" s="120">
        <f t="shared" si="7"/>
        <v>0</v>
      </c>
      <c r="Q20" s="120">
        <f t="shared" si="7"/>
        <v>0</v>
      </c>
      <c r="R20" s="120">
        <f t="shared" si="7"/>
        <v>0</v>
      </c>
      <c r="S20" s="120">
        <f t="shared" si="7"/>
        <v>0</v>
      </c>
      <c r="T20" s="120">
        <f t="shared" si="7"/>
        <v>0</v>
      </c>
      <c r="U20" s="120">
        <f t="shared" si="7"/>
        <v>0</v>
      </c>
    </row>
    <row r="21" spans="1:21" ht="27.75" customHeight="1">
      <c r="A21" s="122" t="s">
        <v>154</v>
      </c>
      <c r="B21" s="122" t="s">
        <v>2</v>
      </c>
      <c r="C21" s="122"/>
      <c r="D21" s="122"/>
      <c r="E21" s="122" t="s">
        <v>471</v>
      </c>
      <c r="F21" s="120">
        <f t="shared" si="7"/>
        <v>11</v>
      </c>
      <c r="G21" s="120">
        <f t="shared" si="7"/>
        <v>0</v>
      </c>
      <c r="H21" s="120">
        <f t="shared" si="7"/>
        <v>0</v>
      </c>
      <c r="I21" s="120">
        <f t="shared" si="7"/>
        <v>0</v>
      </c>
      <c r="J21" s="120">
        <f t="shared" si="7"/>
        <v>0</v>
      </c>
      <c r="K21" s="120">
        <f t="shared" si="7"/>
        <v>11</v>
      </c>
      <c r="L21" s="120">
        <f t="shared" si="7"/>
        <v>0</v>
      </c>
      <c r="M21" s="120">
        <f t="shared" si="7"/>
        <v>11</v>
      </c>
      <c r="N21" s="120">
        <f t="shared" si="7"/>
        <v>0</v>
      </c>
      <c r="O21" s="120">
        <f t="shared" si="7"/>
        <v>0</v>
      </c>
      <c r="P21" s="120">
        <f t="shared" si="7"/>
        <v>0</v>
      </c>
      <c r="Q21" s="120">
        <f t="shared" si="7"/>
        <v>0</v>
      </c>
      <c r="R21" s="120">
        <f t="shared" si="7"/>
        <v>0</v>
      </c>
      <c r="S21" s="120">
        <f t="shared" si="7"/>
        <v>0</v>
      </c>
      <c r="T21" s="120">
        <f t="shared" si="7"/>
        <v>0</v>
      </c>
      <c r="U21" s="120">
        <f t="shared" si="7"/>
        <v>0</v>
      </c>
    </row>
    <row r="22" spans="1:22" ht="27.75" customHeight="1">
      <c r="A22" s="122" t="s">
        <v>254</v>
      </c>
      <c r="B22" s="122" t="s">
        <v>315</v>
      </c>
      <c r="C22" s="122" t="s">
        <v>34</v>
      </c>
      <c r="D22" s="122"/>
      <c r="E22" s="122" t="s">
        <v>284</v>
      </c>
      <c r="F22" s="120">
        <v>11</v>
      </c>
      <c r="G22" s="120">
        <v>0</v>
      </c>
      <c r="H22" s="120">
        <v>0</v>
      </c>
      <c r="I22" s="120">
        <v>0</v>
      </c>
      <c r="J22" s="120">
        <v>0</v>
      </c>
      <c r="K22" s="120">
        <v>11</v>
      </c>
      <c r="L22" s="120">
        <v>0</v>
      </c>
      <c r="M22" s="120">
        <v>11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82"/>
    </row>
    <row r="23" spans="1:21" ht="18.75" customHeight="1">
      <c r="A23" s="122" t="s">
        <v>82</v>
      </c>
      <c r="B23" s="122"/>
      <c r="C23" s="122"/>
      <c r="D23" s="122"/>
      <c r="E23" s="122" t="s">
        <v>63</v>
      </c>
      <c r="F23" s="120">
        <f aca="true" t="shared" si="8" ref="F23:U24">F24</f>
        <v>10</v>
      </c>
      <c r="G23" s="120">
        <f t="shared" si="8"/>
        <v>0</v>
      </c>
      <c r="H23" s="120">
        <f t="shared" si="8"/>
        <v>0</v>
      </c>
      <c r="I23" s="120">
        <f t="shared" si="8"/>
        <v>0</v>
      </c>
      <c r="J23" s="120">
        <f t="shared" si="8"/>
        <v>0</v>
      </c>
      <c r="K23" s="120">
        <f t="shared" si="8"/>
        <v>10</v>
      </c>
      <c r="L23" s="120">
        <f t="shared" si="8"/>
        <v>0</v>
      </c>
      <c r="M23" s="120">
        <f t="shared" si="8"/>
        <v>10</v>
      </c>
      <c r="N23" s="120">
        <f t="shared" si="8"/>
        <v>0</v>
      </c>
      <c r="O23" s="120">
        <f t="shared" si="8"/>
        <v>0</v>
      </c>
      <c r="P23" s="120">
        <f t="shared" si="8"/>
        <v>0</v>
      </c>
      <c r="Q23" s="120">
        <f t="shared" si="8"/>
        <v>0</v>
      </c>
      <c r="R23" s="120">
        <f t="shared" si="8"/>
        <v>0</v>
      </c>
      <c r="S23" s="120">
        <f t="shared" si="8"/>
        <v>0</v>
      </c>
      <c r="T23" s="120">
        <f t="shared" si="8"/>
        <v>0</v>
      </c>
      <c r="U23" s="120">
        <f t="shared" si="8"/>
        <v>0</v>
      </c>
    </row>
    <row r="24" spans="1:21" ht="27.75" customHeight="1">
      <c r="A24" s="122" t="s">
        <v>282</v>
      </c>
      <c r="B24" s="122" t="s">
        <v>369</v>
      </c>
      <c r="C24" s="122"/>
      <c r="D24" s="122"/>
      <c r="E24" s="122" t="s">
        <v>235</v>
      </c>
      <c r="F24" s="120">
        <f t="shared" si="8"/>
        <v>10</v>
      </c>
      <c r="G24" s="120">
        <f t="shared" si="8"/>
        <v>0</v>
      </c>
      <c r="H24" s="120">
        <f t="shared" si="8"/>
        <v>0</v>
      </c>
      <c r="I24" s="120">
        <f t="shared" si="8"/>
        <v>0</v>
      </c>
      <c r="J24" s="120">
        <f t="shared" si="8"/>
        <v>0</v>
      </c>
      <c r="K24" s="120">
        <f t="shared" si="8"/>
        <v>10</v>
      </c>
      <c r="L24" s="120">
        <f t="shared" si="8"/>
        <v>0</v>
      </c>
      <c r="M24" s="120">
        <f t="shared" si="8"/>
        <v>10</v>
      </c>
      <c r="N24" s="120">
        <f t="shared" si="8"/>
        <v>0</v>
      </c>
      <c r="O24" s="120">
        <f t="shared" si="8"/>
        <v>0</v>
      </c>
      <c r="P24" s="120">
        <f t="shared" si="8"/>
        <v>0</v>
      </c>
      <c r="Q24" s="120">
        <f t="shared" si="8"/>
        <v>0</v>
      </c>
      <c r="R24" s="120">
        <f t="shared" si="8"/>
        <v>0</v>
      </c>
      <c r="S24" s="120">
        <f t="shared" si="8"/>
        <v>0</v>
      </c>
      <c r="T24" s="120">
        <f t="shared" si="8"/>
        <v>0</v>
      </c>
      <c r="U24" s="120">
        <f t="shared" si="8"/>
        <v>0</v>
      </c>
    </row>
    <row r="25" spans="1:21" ht="27.75" customHeight="1">
      <c r="A25" s="122" t="s">
        <v>130</v>
      </c>
      <c r="B25" s="122" t="s">
        <v>191</v>
      </c>
      <c r="C25" s="122" t="s">
        <v>34</v>
      </c>
      <c r="D25" s="122"/>
      <c r="E25" s="122" t="s">
        <v>330</v>
      </c>
      <c r="F25" s="120">
        <v>10</v>
      </c>
      <c r="G25" s="120">
        <v>0</v>
      </c>
      <c r="H25" s="120">
        <v>0</v>
      </c>
      <c r="I25" s="120">
        <v>0</v>
      </c>
      <c r="J25" s="120">
        <v>0</v>
      </c>
      <c r="K25" s="120">
        <v>10</v>
      </c>
      <c r="L25" s="120">
        <v>0</v>
      </c>
      <c r="M25" s="120">
        <v>10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</row>
    <row r="26" spans="1:21" ht="18.75" customHeight="1">
      <c r="A26" s="122" t="s">
        <v>171</v>
      </c>
      <c r="B26" s="122"/>
      <c r="C26" s="122"/>
      <c r="D26" s="122"/>
      <c r="E26" s="122" t="s">
        <v>400</v>
      </c>
      <c r="F26" s="120">
        <f aca="true" t="shared" si="9" ref="F26:U27">F27</f>
        <v>33.02568</v>
      </c>
      <c r="G26" s="120">
        <f t="shared" si="9"/>
        <v>33.02568</v>
      </c>
      <c r="H26" s="120">
        <f t="shared" si="9"/>
        <v>33.02568</v>
      </c>
      <c r="I26" s="120">
        <f t="shared" si="9"/>
        <v>0</v>
      </c>
      <c r="J26" s="120">
        <f t="shared" si="9"/>
        <v>0</v>
      </c>
      <c r="K26" s="120">
        <f t="shared" si="9"/>
        <v>0</v>
      </c>
      <c r="L26" s="120">
        <f t="shared" si="9"/>
        <v>0</v>
      </c>
      <c r="M26" s="120">
        <f t="shared" si="9"/>
        <v>0</v>
      </c>
      <c r="N26" s="120">
        <f t="shared" si="9"/>
        <v>0</v>
      </c>
      <c r="O26" s="120">
        <f t="shared" si="9"/>
        <v>0</v>
      </c>
      <c r="P26" s="120">
        <f t="shared" si="9"/>
        <v>0</v>
      </c>
      <c r="Q26" s="120">
        <f t="shared" si="9"/>
        <v>0</v>
      </c>
      <c r="R26" s="120">
        <f t="shared" si="9"/>
        <v>0</v>
      </c>
      <c r="S26" s="120">
        <f t="shared" si="9"/>
        <v>0</v>
      </c>
      <c r="T26" s="120">
        <f t="shared" si="9"/>
        <v>0</v>
      </c>
      <c r="U26" s="120">
        <f t="shared" si="9"/>
        <v>0</v>
      </c>
    </row>
    <row r="27" spans="1:21" ht="27.75" customHeight="1">
      <c r="A27" s="122" t="s">
        <v>430</v>
      </c>
      <c r="B27" s="122" t="s">
        <v>247</v>
      </c>
      <c r="C27" s="122"/>
      <c r="D27" s="122"/>
      <c r="E27" s="122" t="s">
        <v>75</v>
      </c>
      <c r="F27" s="120">
        <f t="shared" si="9"/>
        <v>33.02568</v>
      </c>
      <c r="G27" s="120">
        <f t="shared" si="9"/>
        <v>33.02568</v>
      </c>
      <c r="H27" s="120">
        <f t="shared" si="9"/>
        <v>33.02568</v>
      </c>
      <c r="I27" s="120">
        <f t="shared" si="9"/>
        <v>0</v>
      </c>
      <c r="J27" s="120">
        <f t="shared" si="9"/>
        <v>0</v>
      </c>
      <c r="K27" s="120">
        <f t="shared" si="9"/>
        <v>0</v>
      </c>
      <c r="L27" s="120">
        <f t="shared" si="9"/>
        <v>0</v>
      </c>
      <c r="M27" s="120">
        <f t="shared" si="9"/>
        <v>0</v>
      </c>
      <c r="N27" s="120">
        <f t="shared" si="9"/>
        <v>0</v>
      </c>
      <c r="O27" s="120">
        <f t="shared" si="9"/>
        <v>0</v>
      </c>
      <c r="P27" s="120">
        <f t="shared" si="9"/>
        <v>0</v>
      </c>
      <c r="Q27" s="120">
        <f t="shared" si="9"/>
        <v>0</v>
      </c>
      <c r="R27" s="120">
        <f t="shared" si="9"/>
        <v>0</v>
      </c>
      <c r="S27" s="120">
        <f t="shared" si="9"/>
        <v>0</v>
      </c>
      <c r="T27" s="120">
        <f t="shared" si="9"/>
        <v>0</v>
      </c>
      <c r="U27" s="120">
        <f t="shared" si="9"/>
        <v>0</v>
      </c>
    </row>
    <row r="28" spans="1:21" ht="27.75" customHeight="1">
      <c r="A28" s="122" t="s">
        <v>104</v>
      </c>
      <c r="B28" s="122" t="s">
        <v>67</v>
      </c>
      <c r="C28" s="122" t="s">
        <v>373</v>
      </c>
      <c r="D28" s="122"/>
      <c r="E28" s="122" t="s">
        <v>482</v>
      </c>
      <c r="F28" s="120">
        <v>33.02568</v>
      </c>
      <c r="G28" s="120">
        <v>33.02568</v>
      </c>
      <c r="H28" s="120">
        <v>33.02568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</row>
    <row r="29" spans="1:21" ht="18.75" customHeight="1">
      <c r="A29" s="121" t="s">
        <v>112</v>
      </c>
      <c r="B29" s="121"/>
      <c r="C29" s="121"/>
      <c r="D29" s="121"/>
      <c r="E29" s="121" t="s">
        <v>198</v>
      </c>
      <c r="F29" s="99">
        <f aca="true" t="shared" si="10" ref="F29:U29">F30</f>
        <v>690.653735</v>
      </c>
      <c r="G29" s="99">
        <f t="shared" si="10"/>
        <v>571.653735</v>
      </c>
      <c r="H29" s="99">
        <f t="shared" si="10"/>
        <v>480.445945</v>
      </c>
      <c r="I29" s="99">
        <f t="shared" si="10"/>
        <v>91.18574</v>
      </c>
      <c r="J29" s="99">
        <f t="shared" si="10"/>
        <v>0.02205</v>
      </c>
      <c r="K29" s="99">
        <f t="shared" si="10"/>
        <v>119</v>
      </c>
      <c r="L29" s="99">
        <f t="shared" si="10"/>
        <v>0</v>
      </c>
      <c r="M29" s="99">
        <f t="shared" si="10"/>
        <v>119</v>
      </c>
      <c r="N29" s="99">
        <f t="shared" si="10"/>
        <v>0</v>
      </c>
      <c r="O29" s="99">
        <f t="shared" si="10"/>
        <v>0</v>
      </c>
      <c r="P29" s="99">
        <f t="shared" si="10"/>
        <v>0</v>
      </c>
      <c r="Q29" s="99">
        <f t="shared" si="10"/>
        <v>0</v>
      </c>
      <c r="R29" s="99">
        <f t="shared" si="10"/>
        <v>0</v>
      </c>
      <c r="S29" s="99">
        <f t="shared" si="10"/>
        <v>0</v>
      </c>
      <c r="T29" s="99">
        <f t="shared" si="10"/>
        <v>0</v>
      </c>
      <c r="U29" s="99">
        <f t="shared" si="10"/>
        <v>0</v>
      </c>
    </row>
    <row r="30" spans="1:21" ht="18.75" customHeight="1">
      <c r="A30" s="121"/>
      <c r="B30" s="121" t="s">
        <v>3</v>
      </c>
      <c r="C30" s="121"/>
      <c r="D30" s="121"/>
      <c r="E30" s="121" t="s">
        <v>379</v>
      </c>
      <c r="F30" s="99">
        <f aca="true" t="shared" si="11" ref="F30:U30">F31+F33+F35</f>
        <v>690.653735</v>
      </c>
      <c r="G30" s="99">
        <f t="shared" si="11"/>
        <v>571.653735</v>
      </c>
      <c r="H30" s="99">
        <f t="shared" si="11"/>
        <v>480.445945</v>
      </c>
      <c r="I30" s="99">
        <f t="shared" si="11"/>
        <v>91.18574</v>
      </c>
      <c r="J30" s="99">
        <f t="shared" si="11"/>
        <v>0.02205</v>
      </c>
      <c r="K30" s="99">
        <f t="shared" si="11"/>
        <v>119</v>
      </c>
      <c r="L30" s="99">
        <f t="shared" si="11"/>
        <v>0</v>
      </c>
      <c r="M30" s="99">
        <f t="shared" si="11"/>
        <v>119</v>
      </c>
      <c r="N30" s="99">
        <f t="shared" si="11"/>
        <v>0</v>
      </c>
      <c r="O30" s="99">
        <f t="shared" si="11"/>
        <v>0</v>
      </c>
      <c r="P30" s="99">
        <f t="shared" si="11"/>
        <v>0</v>
      </c>
      <c r="Q30" s="99">
        <f t="shared" si="11"/>
        <v>0</v>
      </c>
      <c r="R30" s="99">
        <f t="shared" si="11"/>
        <v>0</v>
      </c>
      <c r="S30" s="99">
        <f t="shared" si="11"/>
        <v>0</v>
      </c>
      <c r="T30" s="99">
        <f t="shared" si="11"/>
        <v>0</v>
      </c>
      <c r="U30" s="99">
        <f t="shared" si="11"/>
        <v>0</v>
      </c>
    </row>
    <row r="31" spans="1:21" ht="18.75" customHeight="1">
      <c r="A31" s="121"/>
      <c r="B31" s="121"/>
      <c r="C31" s="121" t="s">
        <v>373</v>
      </c>
      <c r="D31" s="121"/>
      <c r="E31" s="121" t="s">
        <v>13</v>
      </c>
      <c r="F31" s="99">
        <f aca="true" t="shared" si="12" ref="F31:U31">F32</f>
        <v>571.653735</v>
      </c>
      <c r="G31" s="99">
        <f t="shared" si="12"/>
        <v>571.653735</v>
      </c>
      <c r="H31" s="99">
        <f t="shared" si="12"/>
        <v>480.445945</v>
      </c>
      <c r="I31" s="99">
        <f t="shared" si="12"/>
        <v>91.18574</v>
      </c>
      <c r="J31" s="99">
        <f t="shared" si="12"/>
        <v>0.02205</v>
      </c>
      <c r="K31" s="99">
        <f t="shared" si="12"/>
        <v>0</v>
      </c>
      <c r="L31" s="99">
        <f t="shared" si="12"/>
        <v>0</v>
      </c>
      <c r="M31" s="99">
        <f t="shared" si="12"/>
        <v>0</v>
      </c>
      <c r="N31" s="99">
        <f t="shared" si="12"/>
        <v>0</v>
      </c>
      <c r="O31" s="99">
        <f t="shared" si="12"/>
        <v>0</v>
      </c>
      <c r="P31" s="99">
        <f t="shared" si="12"/>
        <v>0</v>
      </c>
      <c r="Q31" s="99">
        <f t="shared" si="12"/>
        <v>0</v>
      </c>
      <c r="R31" s="99">
        <f t="shared" si="12"/>
        <v>0</v>
      </c>
      <c r="S31" s="99">
        <f t="shared" si="12"/>
        <v>0</v>
      </c>
      <c r="T31" s="99">
        <f t="shared" si="12"/>
        <v>0</v>
      </c>
      <c r="U31" s="99">
        <f t="shared" si="12"/>
        <v>0</v>
      </c>
    </row>
    <row r="32" spans="1:21" ht="18.75" customHeight="1">
      <c r="A32" s="121" t="s">
        <v>391</v>
      </c>
      <c r="B32" s="121" t="s">
        <v>391</v>
      </c>
      <c r="C32" s="121" t="s">
        <v>391</v>
      </c>
      <c r="D32" s="121" t="s">
        <v>91</v>
      </c>
      <c r="E32" s="121" t="s">
        <v>277</v>
      </c>
      <c r="F32" s="99">
        <v>571.653735</v>
      </c>
      <c r="G32" s="99">
        <v>571.653735</v>
      </c>
      <c r="H32" s="99">
        <v>480.445945</v>
      </c>
      <c r="I32" s="99">
        <v>91.18574</v>
      </c>
      <c r="J32" s="99">
        <v>0.02205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</row>
    <row r="33" spans="1:21" ht="18.75" customHeight="1">
      <c r="A33" s="121"/>
      <c r="B33" s="121"/>
      <c r="C33" s="121" t="s">
        <v>247</v>
      </c>
      <c r="D33" s="121"/>
      <c r="E33" s="121" t="s">
        <v>238</v>
      </c>
      <c r="F33" s="99">
        <f aca="true" t="shared" si="13" ref="F33:U33">F34</f>
        <v>116</v>
      </c>
      <c r="G33" s="99">
        <f t="shared" si="13"/>
        <v>0</v>
      </c>
      <c r="H33" s="99">
        <f t="shared" si="13"/>
        <v>0</v>
      </c>
      <c r="I33" s="99">
        <f t="shared" si="13"/>
        <v>0</v>
      </c>
      <c r="J33" s="99">
        <f t="shared" si="13"/>
        <v>0</v>
      </c>
      <c r="K33" s="99">
        <f t="shared" si="13"/>
        <v>116</v>
      </c>
      <c r="L33" s="99">
        <f t="shared" si="13"/>
        <v>0</v>
      </c>
      <c r="M33" s="99">
        <f t="shared" si="13"/>
        <v>116</v>
      </c>
      <c r="N33" s="99">
        <f t="shared" si="13"/>
        <v>0</v>
      </c>
      <c r="O33" s="99">
        <f t="shared" si="13"/>
        <v>0</v>
      </c>
      <c r="P33" s="99">
        <f t="shared" si="13"/>
        <v>0</v>
      </c>
      <c r="Q33" s="99">
        <f t="shared" si="13"/>
        <v>0</v>
      </c>
      <c r="R33" s="99">
        <f t="shared" si="13"/>
        <v>0</v>
      </c>
      <c r="S33" s="99">
        <f t="shared" si="13"/>
        <v>0</v>
      </c>
      <c r="T33" s="99">
        <f t="shared" si="13"/>
        <v>0</v>
      </c>
      <c r="U33" s="99">
        <f t="shared" si="13"/>
        <v>0</v>
      </c>
    </row>
    <row r="34" spans="1:21" ht="18.75" customHeight="1">
      <c r="A34" s="121" t="s">
        <v>391</v>
      </c>
      <c r="B34" s="121" t="s">
        <v>391</v>
      </c>
      <c r="C34" s="121" t="s">
        <v>391</v>
      </c>
      <c r="D34" s="121" t="s">
        <v>91</v>
      </c>
      <c r="E34" s="121" t="s">
        <v>277</v>
      </c>
      <c r="F34" s="99">
        <v>116</v>
      </c>
      <c r="G34" s="99">
        <v>0</v>
      </c>
      <c r="H34" s="99">
        <v>0</v>
      </c>
      <c r="I34" s="99">
        <v>0</v>
      </c>
      <c r="J34" s="99">
        <v>0</v>
      </c>
      <c r="K34" s="99">
        <v>116</v>
      </c>
      <c r="L34" s="99">
        <v>0</v>
      </c>
      <c r="M34" s="99">
        <v>116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</row>
    <row r="35" spans="1:21" ht="18.75" customHeight="1">
      <c r="A35" s="121"/>
      <c r="B35" s="121"/>
      <c r="C35" s="121" t="s">
        <v>156</v>
      </c>
      <c r="D35" s="121"/>
      <c r="E35" s="121" t="s">
        <v>60</v>
      </c>
      <c r="F35" s="99">
        <f aca="true" t="shared" si="14" ref="F35:U35">F36</f>
        <v>3</v>
      </c>
      <c r="G35" s="99">
        <f t="shared" si="14"/>
        <v>0</v>
      </c>
      <c r="H35" s="99">
        <f t="shared" si="14"/>
        <v>0</v>
      </c>
      <c r="I35" s="99">
        <f t="shared" si="14"/>
        <v>0</v>
      </c>
      <c r="J35" s="99">
        <f t="shared" si="14"/>
        <v>0</v>
      </c>
      <c r="K35" s="99">
        <f t="shared" si="14"/>
        <v>3</v>
      </c>
      <c r="L35" s="99">
        <f t="shared" si="14"/>
        <v>0</v>
      </c>
      <c r="M35" s="99">
        <f t="shared" si="14"/>
        <v>3</v>
      </c>
      <c r="N35" s="99">
        <f t="shared" si="14"/>
        <v>0</v>
      </c>
      <c r="O35" s="99">
        <f t="shared" si="14"/>
        <v>0</v>
      </c>
      <c r="P35" s="99">
        <f t="shared" si="14"/>
        <v>0</v>
      </c>
      <c r="Q35" s="99">
        <f t="shared" si="14"/>
        <v>0</v>
      </c>
      <c r="R35" s="99">
        <f t="shared" si="14"/>
        <v>0</v>
      </c>
      <c r="S35" s="99">
        <f t="shared" si="14"/>
        <v>0</v>
      </c>
      <c r="T35" s="99">
        <f t="shared" si="14"/>
        <v>0</v>
      </c>
      <c r="U35" s="99">
        <f t="shared" si="14"/>
        <v>0</v>
      </c>
    </row>
    <row r="36" spans="1:21" ht="18.75" customHeight="1">
      <c r="A36" s="121" t="s">
        <v>391</v>
      </c>
      <c r="B36" s="121" t="s">
        <v>391</v>
      </c>
      <c r="C36" s="121" t="s">
        <v>391</v>
      </c>
      <c r="D36" s="121" t="s">
        <v>91</v>
      </c>
      <c r="E36" s="121" t="s">
        <v>277</v>
      </c>
      <c r="F36" s="99">
        <v>3</v>
      </c>
      <c r="G36" s="99">
        <v>0</v>
      </c>
      <c r="H36" s="99">
        <v>0</v>
      </c>
      <c r="I36" s="99">
        <v>0</v>
      </c>
      <c r="J36" s="99">
        <v>0</v>
      </c>
      <c r="K36" s="99">
        <v>3</v>
      </c>
      <c r="L36" s="99">
        <v>0</v>
      </c>
      <c r="M36" s="99">
        <v>3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</row>
    <row r="37" spans="1:21" ht="18.75" customHeight="1">
      <c r="A37" s="121" t="s">
        <v>111</v>
      </c>
      <c r="B37" s="121"/>
      <c r="C37" s="121"/>
      <c r="D37" s="121"/>
      <c r="E37" s="121" t="s">
        <v>334</v>
      </c>
      <c r="F37" s="99">
        <f aca="true" t="shared" si="15" ref="F37:U39">F38</f>
        <v>3.2184</v>
      </c>
      <c r="G37" s="99">
        <f t="shared" si="15"/>
        <v>3.2184</v>
      </c>
      <c r="H37" s="99">
        <f t="shared" si="15"/>
        <v>0</v>
      </c>
      <c r="I37" s="99">
        <f t="shared" si="15"/>
        <v>0</v>
      </c>
      <c r="J37" s="99">
        <f t="shared" si="15"/>
        <v>3.2184</v>
      </c>
      <c r="K37" s="99">
        <f t="shared" si="15"/>
        <v>0</v>
      </c>
      <c r="L37" s="99">
        <f t="shared" si="15"/>
        <v>0</v>
      </c>
      <c r="M37" s="99">
        <f t="shared" si="15"/>
        <v>0</v>
      </c>
      <c r="N37" s="99">
        <f t="shared" si="15"/>
        <v>0</v>
      </c>
      <c r="O37" s="99">
        <f t="shared" si="15"/>
        <v>0</v>
      </c>
      <c r="P37" s="99">
        <f t="shared" si="15"/>
        <v>0</v>
      </c>
      <c r="Q37" s="99">
        <f t="shared" si="15"/>
        <v>0</v>
      </c>
      <c r="R37" s="99">
        <f t="shared" si="15"/>
        <v>0</v>
      </c>
      <c r="S37" s="99">
        <f t="shared" si="15"/>
        <v>0</v>
      </c>
      <c r="T37" s="99">
        <f t="shared" si="15"/>
        <v>0</v>
      </c>
      <c r="U37" s="99">
        <f t="shared" si="15"/>
        <v>0</v>
      </c>
    </row>
    <row r="38" spans="1:21" ht="18.75" customHeight="1">
      <c r="A38" s="121"/>
      <c r="B38" s="121" t="s">
        <v>2</v>
      </c>
      <c r="C38" s="121"/>
      <c r="D38" s="121"/>
      <c r="E38" s="121" t="s">
        <v>355</v>
      </c>
      <c r="F38" s="99">
        <f t="shared" si="15"/>
        <v>3.2184</v>
      </c>
      <c r="G38" s="99">
        <f t="shared" si="15"/>
        <v>3.2184</v>
      </c>
      <c r="H38" s="99">
        <f t="shared" si="15"/>
        <v>0</v>
      </c>
      <c r="I38" s="99">
        <f t="shared" si="15"/>
        <v>0</v>
      </c>
      <c r="J38" s="99">
        <f t="shared" si="15"/>
        <v>3.2184</v>
      </c>
      <c r="K38" s="99">
        <f t="shared" si="15"/>
        <v>0</v>
      </c>
      <c r="L38" s="99">
        <f t="shared" si="15"/>
        <v>0</v>
      </c>
      <c r="M38" s="99">
        <f t="shared" si="15"/>
        <v>0</v>
      </c>
      <c r="N38" s="99">
        <f t="shared" si="15"/>
        <v>0</v>
      </c>
      <c r="O38" s="99">
        <f t="shared" si="15"/>
        <v>0</v>
      </c>
      <c r="P38" s="99">
        <f t="shared" si="15"/>
        <v>0</v>
      </c>
      <c r="Q38" s="99">
        <f t="shared" si="15"/>
        <v>0</v>
      </c>
      <c r="R38" s="99">
        <f t="shared" si="15"/>
        <v>0</v>
      </c>
      <c r="S38" s="99">
        <f t="shared" si="15"/>
        <v>0</v>
      </c>
      <c r="T38" s="99">
        <f t="shared" si="15"/>
        <v>0</v>
      </c>
      <c r="U38" s="99">
        <f t="shared" si="15"/>
        <v>0</v>
      </c>
    </row>
    <row r="39" spans="1:21" ht="18.75" customHeight="1">
      <c r="A39" s="121"/>
      <c r="B39" s="121"/>
      <c r="C39" s="121" t="s">
        <v>373</v>
      </c>
      <c r="D39" s="121"/>
      <c r="E39" s="121" t="s">
        <v>131</v>
      </c>
      <c r="F39" s="99">
        <f t="shared" si="15"/>
        <v>3.2184</v>
      </c>
      <c r="G39" s="99">
        <f t="shared" si="15"/>
        <v>3.2184</v>
      </c>
      <c r="H39" s="99">
        <f t="shared" si="15"/>
        <v>0</v>
      </c>
      <c r="I39" s="99">
        <f t="shared" si="15"/>
        <v>0</v>
      </c>
      <c r="J39" s="99">
        <f t="shared" si="15"/>
        <v>3.2184</v>
      </c>
      <c r="K39" s="99">
        <f t="shared" si="15"/>
        <v>0</v>
      </c>
      <c r="L39" s="99">
        <f t="shared" si="15"/>
        <v>0</v>
      </c>
      <c r="M39" s="99">
        <f t="shared" si="15"/>
        <v>0</v>
      </c>
      <c r="N39" s="99">
        <f t="shared" si="15"/>
        <v>0</v>
      </c>
      <c r="O39" s="99">
        <f t="shared" si="15"/>
        <v>0</v>
      </c>
      <c r="P39" s="99">
        <f t="shared" si="15"/>
        <v>0</v>
      </c>
      <c r="Q39" s="99">
        <f t="shared" si="15"/>
        <v>0</v>
      </c>
      <c r="R39" s="99">
        <f t="shared" si="15"/>
        <v>0</v>
      </c>
      <c r="S39" s="99">
        <f t="shared" si="15"/>
        <v>0</v>
      </c>
      <c r="T39" s="99">
        <f t="shared" si="15"/>
        <v>0</v>
      </c>
      <c r="U39" s="99">
        <f t="shared" si="15"/>
        <v>0</v>
      </c>
    </row>
    <row r="40" spans="1:21" ht="18.75" customHeight="1">
      <c r="A40" s="121" t="s">
        <v>391</v>
      </c>
      <c r="B40" s="121" t="s">
        <v>391</v>
      </c>
      <c r="C40" s="121" t="s">
        <v>391</v>
      </c>
      <c r="D40" s="121" t="s">
        <v>91</v>
      </c>
      <c r="E40" s="121" t="s">
        <v>277</v>
      </c>
      <c r="F40" s="99">
        <v>3.2184</v>
      </c>
      <c r="G40" s="99">
        <v>3.2184</v>
      </c>
      <c r="H40" s="99">
        <v>0</v>
      </c>
      <c r="I40" s="99">
        <v>0</v>
      </c>
      <c r="J40" s="99">
        <v>3.2184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</row>
    <row r="41" spans="1:21" ht="18.75" customHeight="1">
      <c r="A41" s="121" t="s">
        <v>207</v>
      </c>
      <c r="B41" s="121"/>
      <c r="C41" s="121"/>
      <c r="D41" s="121"/>
      <c r="E41" s="121" t="s">
        <v>420</v>
      </c>
      <c r="F41" s="99">
        <f aca="true" t="shared" si="16" ref="F41:U41">F42</f>
        <v>44.781247</v>
      </c>
      <c r="G41" s="99">
        <f t="shared" si="16"/>
        <v>44.781247</v>
      </c>
      <c r="H41" s="99">
        <f t="shared" si="16"/>
        <v>44.781247</v>
      </c>
      <c r="I41" s="99">
        <f t="shared" si="16"/>
        <v>0</v>
      </c>
      <c r="J41" s="99">
        <f t="shared" si="16"/>
        <v>0</v>
      </c>
      <c r="K41" s="99">
        <f t="shared" si="16"/>
        <v>0</v>
      </c>
      <c r="L41" s="99">
        <f t="shared" si="16"/>
        <v>0</v>
      </c>
      <c r="M41" s="99">
        <f t="shared" si="16"/>
        <v>0</v>
      </c>
      <c r="N41" s="99">
        <f t="shared" si="16"/>
        <v>0</v>
      </c>
      <c r="O41" s="99">
        <f t="shared" si="16"/>
        <v>0</v>
      </c>
      <c r="P41" s="99">
        <f t="shared" si="16"/>
        <v>0</v>
      </c>
      <c r="Q41" s="99">
        <f t="shared" si="16"/>
        <v>0</v>
      </c>
      <c r="R41" s="99">
        <f t="shared" si="16"/>
        <v>0</v>
      </c>
      <c r="S41" s="99">
        <f t="shared" si="16"/>
        <v>0</v>
      </c>
      <c r="T41" s="99">
        <f t="shared" si="16"/>
        <v>0</v>
      </c>
      <c r="U41" s="99">
        <f t="shared" si="16"/>
        <v>0</v>
      </c>
    </row>
    <row r="42" spans="1:21" ht="18.75" customHeight="1">
      <c r="A42" s="121"/>
      <c r="B42" s="121" t="s">
        <v>283</v>
      </c>
      <c r="C42" s="121"/>
      <c r="D42" s="121"/>
      <c r="E42" s="121" t="s">
        <v>172</v>
      </c>
      <c r="F42" s="99">
        <f aca="true" t="shared" si="17" ref="F42:U42">F43+F45</f>
        <v>44.781247</v>
      </c>
      <c r="G42" s="99">
        <f t="shared" si="17"/>
        <v>44.781247</v>
      </c>
      <c r="H42" s="99">
        <f t="shared" si="17"/>
        <v>44.781247</v>
      </c>
      <c r="I42" s="99">
        <f t="shared" si="17"/>
        <v>0</v>
      </c>
      <c r="J42" s="99">
        <f t="shared" si="17"/>
        <v>0</v>
      </c>
      <c r="K42" s="99">
        <f t="shared" si="17"/>
        <v>0</v>
      </c>
      <c r="L42" s="99">
        <f t="shared" si="17"/>
        <v>0</v>
      </c>
      <c r="M42" s="99">
        <f t="shared" si="17"/>
        <v>0</v>
      </c>
      <c r="N42" s="99">
        <f t="shared" si="17"/>
        <v>0</v>
      </c>
      <c r="O42" s="99">
        <f t="shared" si="17"/>
        <v>0</v>
      </c>
      <c r="P42" s="99">
        <f t="shared" si="17"/>
        <v>0</v>
      </c>
      <c r="Q42" s="99">
        <f t="shared" si="17"/>
        <v>0</v>
      </c>
      <c r="R42" s="99">
        <f t="shared" si="17"/>
        <v>0</v>
      </c>
      <c r="S42" s="99">
        <f t="shared" si="17"/>
        <v>0</v>
      </c>
      <c r="T42" s="99">
        <f t="shared" si="17"/>
        <v>0</v>
      </c>
      <c r="U42" s="99">
        <f t="shared" si="17"/>
        <v>0</v>
      </c>
    </row>
    <row r="43" spans="1:21" ht="18.75" customHeight="1">
      <c r="A43" s="121"/>
      <c r="B43" s="121"/>
      <c r="C43" s="121" t="s">
        <v>373</v>
      </c>
      <c r="D43" s="121"/>
      <c r="E43" s="121" t="s">
        <v>79</v>
      </c>
      <c r="F43" s="99">
        <f aca="true" t="shared" si="18" ref="F43:U43">F44</f>
        <v>30.428687</v>
      </c>
      <c r="G43" s="99">
        <f t="shared" si="18"/>
        <v>30.428687</v>
      </c>
      <c r="H43" s="99">
        <f t="shared" si="18"/>
        <v>30.428687</v>
      </c>
      <c r="I43" s="99">
        <f t="shared" si="18"/>
        <v>0</v>
      </c>
      <c r="J43" s="99">
        <f t="shared" si="18"/>
        <v>0</v>
      </c>
      <c r="K43" s="99">
        <f t="shared" si="18"/>
        <v>0</v>
      </c>
      <c r="L43" s="99">
        <f t="shared" si="18"/>
        <v>0</v>
      </c>
      <c r="M43" s="99">
        <f t="shared" si="18"/>
        <v>0</v>
      </c>
      <c r="N43" s="99">
        <f t="shared" si="18"/>
        <v>0</v>
      </c>
      <c r="O43" s="99">
        <f t="shared" si="18"/>
        <v>0</v>
      </c>
      <c r="P43" s="99">
        <f t="shared" si="18"/>
        <v>0</v>
      </c>
      <c r="Q43" s="99">
        <f t="shared" si="18"/>
        <v>0</v>
      </c>
      <c r="R43" s="99">
        <f t="shared" si="18"/>
        <v>0</v>
      </c>
      <c r="S43" s="99">
        <f t="shared" si="18"/>
        <v>0</v>
      </c>
      <c r="T43" s="99">
        <f t="shared" si="18"/>
        <v>0</v>
      </c>
      <c r="U43" s="99">
        <f t="shared" si="18"/>
        <v>0</v>
      </c>
    </row>
    <row r="44" spans="1:21" ht="18.75" customHeight="1">
      <c r="A44" s="121" t="s">
        <v>391</v>
      </c>
      <c r="B44" s="121" t="s">
        <v>391</v>
      </c>
      <c r="C44" s="121" t="s">
        <v>391</v>
      </c>
      <c r="D44" s="121" t="s">
        <v>91</v>
      </c>
      <c r="E44" s="121" t="s">
        <v>277</v>
      </c>
      <c r="F44" s="99">
        <v>30.428687</v>
      </c>
      <c r="G44" s="99">
        <v>30.428687</v>
      </c>
      <c r="H44" s="99">
        <v>30.428687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</row>
    <row r="45" spans="1:21" ht="18.75" customHeight="1">
      <c r="A45" s="121"/>
      <c r="B45" s="121"/>
      <c r="C45" s="121" t="s">
        <v>120</v>
      </c>
      <c r="D45" s="121"/>
      <c r="E45" s="121" t="s">
        <v>376</v>
      </c>
      <c r="F45" s="99">
        <f aca="true" t="shared" si="19" ref="F45:U45">F46</f>
        <v>14.35256</v>
      </c>
      <c r="G45" s="99">
        <f t="shared" si="19"/>
        <v>14.35256</v>
      </c>
      <c r="H45" s="99">
        <f t="shared" si="19"/>
        <v>14.35256</v>
      </c>
      <c r="I45" s="99">
        <f t="shared" si="19"/>
        <v>0</v>
      </c>
      <c r="J45" s="99">
        <f t="shared" si="19"/>
        <v>0</v>
      </c>
      <c r="K45" s="99">
        <f t="shared" si="19"/>
        <v>0</v>
      </c>
      <c r="L45" s="99">
        <f t="shared" si="19"/>
        <v>0</v>
      </c>
      <c r="M45" s="99">
        <f t="shared" si="19"/>
        <v>0</v>
      </c>
      <c r="N45" s="99">
        <f t="shared" si="19"/>
        <v>0</v>
      </c>
      <c r="O45" s="99">
        <f t="shared" si="19"/>
        <v>0</v>
      </c>
      <c r="P45" s="99">
        <f t="shared" si="19"/>
        <v>0</v>
      </c>
      <c r="Q45" s="99">
        <f t="shared" si="19"/>
        <v>0</v>
      </c>
      <c r="R45" s="99">
        <f t="shared" si="19"/>
        <v>0</v>
      </c>
      <c r="S45" s="99">
        <f t="shared" si="19"/>
        <v>0</v>
      </c>
      <c r="T45" s="99">
        <f t="shared" si="19"/>
        <v>0</v>
      </c>
      <c r="U45" s="99">
        <f t="shared" si="19"/>
        <v>0</v>
      </c>
    </row>
    <row r="46" spans="1:21" ht="18.75" customHeight="1">
      <c r="A46" s="121" t="s">
        <v>391</v>
      </c>
      <c r="B46" s="121" t="s">
        <v>391</v>
      </c>
      <c r="C46" s="121" t="s">
        <v>391</v>
      </c>
      <c r="D46" s="121" t="s">
        <v>91</v>
      </c>
      <c r="E46" s="121" t="s">
        <v>277</v>
      </c>
      <c r="F46" s="99">
        <v>14.35256</v>
      </c>
      <c r="G46" s="99">
        <v>14.35256</v>
      </c>
      <c r="H46" s="99">
        <v>14.35256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</row>
    <row r="47" spans="1:21" ht="18.75" customHeight="1">
      <c r="A47" s="121" t="s">
        <v>443</v>
      </c>
      <c r="B47" s="121"/>
      <c r="C47" s="121"/>
      <c r="D47" s="121"/>
      <c r="E47" s="121" t="s">
        <v>200</v>
      </c>
      <c r="F47" s="99">
        <f aca="true" t="shared" si="20" ref="F47:U49">F48</f>
        <v>11</v>
      </c>
      <c r="G47" s="99">
        <f t="shared" si="20"/>
        <v>0</v>
      </c>
      <c r="H47" s="99">
        <f t="shared" si="20"/>
        <v>0</v>
      </c>
      <c r="I47" s="99">
        <f t="shared" si="20"/>
        <v>0</v>
      </c>
      <c r="J47" s="99">
        <f t="shared" si="20"/>
        <v>0</v>
      </c>
      <c r="K47" s="99">
        <f t="shared" si="20"/>
        <v>11</v>
      </c>
      <c r="L47" s="99">
        <f t="shared" si="20"/>
        <v>0</v>
      </c>
      <c r="M47" s="99">
        <f t="shared" si="20"/>
        <v>11</v>
      </c>
      <c r="N47" s="99">
        <f t="shared" si="20"/>
        <v>0</v>
      </c>
      <c r="O47" s="99">
        <f t="shared" si="20"/>
        <v>0</v>
      </c>
      <c r="P47" s="99">
        <f t="shared" si="20"/>
        <v>0</v>
      </c>
      <c r="Q47" s="99">
        <f t="shared" si="20"/>
        <v>0</v>
      </c>
      <c r="R47" s="99">
        <f t="shared" si="20"/>
        <v>0</v>
      </c>
      <c r="S47" s="99">
        <f t="shared" si="20"/>
        <v>0</v>
      </c>
      <c r="T47" s="99">
        <f t="shared" si="20"/>
        <v>0</v>
      </c>
      <c r="U47" s="99">
        <f t="shared" si="20"/>
        <v>0</v>
      </c>
    </row>
    <row r="48" spans="1:21" ht="27.75" customHeight="1">
      <c r="A48" s="121"/>
      <c r="B48" s="121" t="s">
        <v>2</v>
      </c>
      <c r="C48" s="121"/>
      <c r="D48" s="121"/>
      <c r="E48" s="121" t="s">
        <v>471</v>
      </c>
      <c r="F48" s="99">
        <f t="shared" si="20"/>
        <v>11</v>
      </c>
      <c r="G48" s="99">
        <f t="shared" si="20"/>
        <v>0</v>
      </c>
      <c r="H48" s="99">
        <f t="shared" si="20"/>
        <v>0</v>
      </c>
      <c r="I48" s="99">
        <f t="shared" si="20"/>
        <v>0</v>
      </c>
      <c r="J48" s="99">
        <f t="shared" si="20"/>
        <v>0</v>
      </c>
      <c r="K48" s="99">
        <f t="shared" si="20"/>
        <v>11</v>
      </c>
      <c r="L48" s="99">
        <f t="shared" si="20"/>
        <v>0</v>
      </c>
      <c r="M48" s="99">
        <f t="shared" si="20"/>
        <v>11</v>
      </c>
      <c r="N48" s="99">
        <f t="shared" si="20"/>
        <v>0</v>
      </c>
      <c r="O48" s="99">
        <f t="shared" si="20"/>
        <v>0</v>
      </c>
      <c r="P48" s="99">
        <f t="shared" si="20"/>
        <v>0</v>
      </c>
      <c r="Q48" s="99">
        <f t="shared" si="20"/>
        <v>0</v>
      </c>
      <c r="R48" s="99">
        <f t="shared" si="20"/>
        <v>0</v>
      </c>
      <c r="S48" s="99">
        <f t="shared" si="20"/>
        <v>0</v>
      </c>
      <c r="T48" s="99">
        <f t="shared" si="20"/>
        <v>0</v>
      </c>
      <c r="U48" s="99">
        <f t="shared" si="20"/>
        <v>0</v>
      </c>
    </row>
    <row r="49" spans="1:21" ht="18.75" customHeight="1">
      <c r="A49" s="121"/>
      <c r="B49" s="121"/>
      <c r="C49" s="121" t="s">
        <v>34</v>
      </c>
      <c r="D49" s="121"/>
      <c r="E49" s="121" t="s">
        <v>284</v>
      </c>
      <c r="F49" s="99">
        <f t="shared" si="20"/>
        <v>11</v>
      </c>
      <c r="G49" s="99">
        <f t="shared" si="20"/>
        <v>0</v>
      </c>
      <c r="H49" s="99">
        <f t="shared" si="20"/>
        <v>0</v>
      </c>
      <c r="I49" s="99">
        <f t="shared" si="20"/>
        <v>0</v>
      </c>
      <c r="J49" s="99">
        <f t="shared" si="20"/>
        <v>0</v>
      </c>
      <c r="K49" s="99">
        <f t="shared" si="20"/>
        <v>11</v>
      </c>
      <c r="L49" s="99">
        <f t="shared" si="20"/>
        <v>0</v>
      </c>
      <c r="M49" s="99">
        <f t="shared" si="20"/>
        <v>11</v>
      </c>
      <c r="N49" s="99">
        <f t="shared" si="20"/>
        <v>0</v>
      </c>
      <c r="O49" s="99">
        <f t="shared" si="20"/>
        <v>0</v>
      </c>
      <c r="P49" s="99">
        <f t="shared" si="20"/>
        <v>0</v>
      </c>
      <c r="Q49" s="99">
        <f t="shared" si="20"/>
        <v>0</v>
      </c>
      <c r="R49" s="99">
        <f t="shared" si="20"/>
        <v>0</v>
      </c>
      <c r="S49" s="99">
        <f t="shared" si="20"/>
        <v>0</v>
      </c>
      <c r="T49" s="99">
        <f t="shared" si="20"/>
        <v>0</v>
      </c>
      <c r="U49" s="99">
        <f t="shared" si="20"/>
        <v>0</v>
      </c>
    </row>
    <row r="50" spans="1:21" ht="18.75" customHeight="1">
      <c r="A50" s="121" t="s">
        <v>391</v>
      </c>
      <c r="B50" s="121" t="s">
        <v>391</v>
      </c>
      <c r="C50" s="121" t="s">
        <v>391</v>
      </c>
      <c r="D50" s="121" t="s">
        <v>91</v>
      </c>
      <c r="E50" s="121" t="s">
        <v>277</v>
      </c>
      <c r="F50" s="99">
        <v>11</v>
      </c>
      <c r="G50" s="99">
        <v>0</v>
      </c>
      <c r="H50" s="99">
        <v>0</v>
      </c>
      <c r="I50" s="99">
        <v>0</v>
      </c>
      <c r="J50" s="99">
        <v>0</v>
      </c>
      <c r="K50" s="99">
        <v>11</v>
      </c>
      <c r="L50" s="99">
        <v>0</v>
      </c>
      <c r="M50" s="99">
        <v>11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</row>
    <row r="51" spans="1:21" ht="18.75" customHeight="1">
      <c r="A51" s="121" t="s">
        <v>82</v>
      </c>
      <c r="B51" s="121"/>
      <c r="C51" s="121"/>
      <c r="D51" s="121"/>
      <c r="E51" s="121" t="s">
        <v>63</v>
      </c>
      <c r="F51" s="99">
        <f aca="true" t="shared" si="21" ref="F51:U53">F52</f>
        <v>10</v>
      </c>
      <c r="G51" s="99">
        <f t="shared" si="21"/>
        <v>0</v>
      </c>
      <c r="H51" s="99">
        <f t="shared" si="21"/>
        <v>0</v>
      </c>
      <c r="I51" s="99">
        <f t="shared" si="21"/>
        <v>0</v>
      </c>
      <c r="J51" s="99">
        <f t="shared" si="21"/>
        <v>0</v>
      </c>
      <c r="K51" s="99">
        <f t="shared" si="21"/>
        <v>10</v>
      </c>
      <c r="L51" s="99">
        <f t="shared" si="21"/>
        <v>0</v>
      </c>
      <c r="M51" s="99">
        <f t="shared" si="21"/>
        <v>10</v>
      </c>
      <c r="N51" s="99">
        <f t="shared" si="21"/>
        <v>0</v>
      </c>
      <c r="O51" s="99">
        <f t="shared" si="21"/>
        <v>0</v>
      </c>
      <c r="P51" s="99">
        <f t="shared" si="21"/>
        <v>0</v>
      </c>
      <c r="Q51" s="99">
        <f t="shared" si="21"/>
        <v>0</v>
      </c>
      <c r="R51" s="99">
        <f t="shared" si="21"/>
        <v>0</v>
      </c>
      <c r="S51" s="99">
        <f t="shared" si="21"/>
        <v>0</v>
      </c>
      <c r="T51" s="99">
        <f t="shared" si="21"/>
        <v>0</v>
      </c>
      <c r="U51" s="99">
        <f t="shared" si="21"/>
        <v>0</v>
      </c>
    </row>
    <row r="52" spans="1:21" ht="18.75" customHeight="1">
      <c r="A52" s="121"/>
      <c r="B52" s="121" t="s">
        <v>369</v>
      </c>
      <c r="C52" s="121"/>
      <c r="D52" s="121"/>
      <c r="E52" s="121" t="s">
        <v>235</v>
      </c>
      <c r="F52" s="99">
        <f t="shared" si="21"/>
        <v>10</v>
      </c>
      <c r="G52" s="99">
        <f t="shared" si="21"/>
        <v>0</v>
      </c>
      <c r="H52" s="99">
        <f t="shared" si="21"/>
        <v>0</v>
      </c>
      <c r="I52" s="99">
        <f t="shared" si="21"/>
        <v>0</v>
      </c>
      <c r="J52" s="99">
        <f t="shared" si="21"/>
        <v>0</v>
      </c>
      <c r="K52" s="99">
        <f t="shared" si="21"/>
        <v>10</v>
      </c>
      <c r="L52" s="99">
        <f t="shared" si="21"/>
        <v>0</v>
      </c>
      <c r="M52" s="99">
        <f t="shared" si="21"/>
        <v>10</v>
      </c>
      <c r="N52" s="99">
        <f t="shared" si="21"/>
        <v>0</v>
      </c>
      <c r="O52" s="99">
        <f t="shared" si="21"/>
        <v>0</v>
      </c>
      <c r="P52" s="99">
        <f t="shared" si="21"/>
        <v>0</v>
      </c>
      <c r="Q52" s="99">
        <f t="shared" si="21"/>
        <v>0</v>
      </c>
      <c r="R52" s="99">
        <f t="shared" si="21"/>
        <v>0</v>
      </c>
      <c r="S52" s="99">
        <f t="shared" si="21"/>
        <v>0</v>
      </c>
      <c r="T52" s="99">
        <f t="shared" si="21"/>
        <v>0</v>
      </c>
      <c r="U52" s="99">
        <f t="shared" si="21"/>
        <v>0</v>
      </c>
    </row>
    <row r="53" spans="1:21" ht="18.75" customHeight="1">
      <c r="A53" s="121"/>
      <c r="B53" s="121"/>
      <c r="C53" s="121" t="s">
        <v>34</v>
      </c>
      <c r="D53" s="121"/>
      <c r="E53" s="121" t="s">
        <v>330</v>
      </c>
      <c r="F53" s="99">
        <f t="shared" si="21"/>
        <v>10</v>
      </c>
      <c r="G53" s="99">
        <f t="shared" si="21"/>
        <v>0</v>
      </c>
      <c r="H53" s="99">
        <f t="shared" si="21"/>
        <v>0</v>
      </c>
      <c r="I53" s="99">
        <f t="shared" si="21"/>
        <v>0</v>
      </c>
      <c r="J53" s="99">
        <f t="shared" si="21"/>
        <v>0</v>
      </c>
      <c r="K53" s="99">
        <f t="shared" si="21"/>
        <v>10</v>
      </c>
      <c r="L53" s="99">
        <f t="shared" si="21"/>
        <v>0</v>
      </c>
      <c r="M53" s="99">
        <f t="shared" si="21"/>
        <v>10</v>
      </c>
      <c r="N53" s="99">
        <f t="shared" si="21"/>
        <v>0</v>
      </c>
      <c r="O53" s="99">
        <f t="shared" si="21"/>
        <v>0</v>
      </c>
      <c r="P53" s="99">
        <f t="shared" si="21"/>
        <v>0</v>
      </c>
      <c r="Q53" s="99">
        <f t="shared" si="21"/>
        <v>0</v>
      </c>
      <c r="R53" s="99">
        <f t="shared" si="21"/>
        <v>0</v>
      </c>
      <c r="S53" s="99">
        <f t="shared" si="21"/>
        <v>0</v>
      </c>
      <c r="T53" s="99">
        <f t="shared" si="21"/>
        <v>0</v>
      </c>
      <c r="U53" s="99">
        <f t="shared" si="21"/>
        <v>0</v>
      </c>
    </row>
    <row r="54" spans="1:21" ht="18.75" customHeight="1">
      <c r="A54" s="121" t="s">
        <v>391</v>
      </c>
      <c r="B54" s="121" t="s">
        <v>391</v>
      </c>
      <c r="C54" s="121" t="s">
        <v>391</v>
      </c>
      <c r="D54" s="121" t="s">
        <v>91</v>
      </c>
      <c r="E54" s="121" t="s">
        <v>277</v>
      </c>
      <c r="F54" s="99">
        <v>10</v>
      </c>
      <c r="G54" s="99">
        <v>0</v>
      </c>
      <c r="H54" s="99">
        <v>0</v>
      </c>
      <c r="I54" s="99">
        <v>0</v>
      </c>
      <c r="J54" s="99">
        <v>0</v>
      </c>
      <c r="K54" s="99">
        <v>10</v>
      </c>
      <c r="L54" s="99">
        <v>0</v>
      </c>
      <c r="M54" s="99">
        <v>10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</row>
    <row r="55" spans="1:21" ht="18.75" customHeight="1">
      <c r="A55" s="121" t="s">
        <v>171</v>
      </c>
      <c r="B55" s="121"/>
      <c r="C55" s="121"/>
      <c r="D55" s="121"/>
      <c r="E55" s="121" t="s">
        <v>400</v>
      </c>
      <c r="F55" s="99">
        <f aca="true" t="shared" si="22" ref="F55:U57">F56</f>
        <v>33.02568</v>
      </c>
      <c r="G55" s="99">
        <f t="shared" si="22"/>
        <v>33.02568</v>
      </c>
      <c r="H55" s="99">
        <f t="shared" si="22"/>
        <v>33.02568</v>
      </c>
      <c r="I55" s="99">
        <f t="shared" si="22"/>
        <v>0</v>
      </c>
      <c r="J55" s="99">
        <f t="shared" si="22"/>
        <v>0</v>
      </c>
      <c r="K55" s="99">
        <f t="shared" si="22"/>
        <v>0</v>
      </c>
      <c r="L55" s="99">
        <f t="shared" si="22"/>
        <v>0</v>
      </c>
      <c r="M55" s="99">
        <f t="shared" si="22"/>
        <v>0</v>
      </c>
      <c r="N55" s="99">
        <f t="shared" si="22"/>
        <v>0</v>
      </c>
      <c r="O55" s="99">
        <f t="shared" si="22"/>
        <v>0</v>
      </c>
      <c r="P55" s="99">
        <f t="shared" si="22"/>
        <v>0</v>
      </c>
      <c r="Q55" s="99">
        <f t="shared" si="22"/>
        <v>0</v>
      </c>
      <c r="R55" s="99">
        <f t="shared" si="22"/>
        <v>0</v>
      </c>
      <c r="S55" s="99">
        <f t="shared" si="22"/>
        <v>0</v>
      </c>
      <c r="T55" s="99">
        <f t="shared" si="22"/>
        <v>0</v>
      </c>
      <c r="U55" s="99">
        <f t="shared" si="22"/>
        <v>0</v>
      </c>
    </row>
    <row r="56" spans="1:21" ht="18.75" customHeight="1">
      <c r="A56" s="121"/>
      <c r="B56" s="121" t="s">
        <v>247</v>
      </c>
      <c r="C56" s="121"/>
      <c r="D56" s="121"/>
      <c r="E56" s="121" t="s">
        <v>75</v>
      </c>
      <c r="F56" s="99">
        <f t="shared" si="22"/>
        <v>33.02568</v>
      </c>
      <c r="G56" s="99">
        <f t="shared" si="22"/>
        <v>33.02568</v>
      </c>
      <c r="H56" s="99">
        <f t="shared" si="22"/>
        <v>33.02568</v>
      </c>
      <c r="I56" s="99">
        <f t="shared" si="22"/>
        <v>0</v>
      </c>
      <c r="J56" s="99">
        <f t="shared" si="22"/>
        <v>0</v>
      </c>
      <c r="K56" s="99">
        <f t="shared" si="22"/>
        <v>0</v>
      </c>
      <c r="L56" s="99">
        <f t="shared" si="22"/>
        <v>0</v>
      </c>
      <c r="M56" s="99">
        <f t="shared" si="22"/>
        <v>0</v>
      </c>
      <c r="N56" s="99">
        <f t="shared" si="22"/>
        <v>0</v>
      </c>
      <c r="O56" s="99">
        <f t="shared" si="22"/>
        <v>0</v>
      </c>
      <c r="P56" s="99">
        <f t="shared" si="22"/>
        <v>0</v>
      </c>
      <c r="Q56" s="99">
        <f t="shared" si="22"/>
        <v>0</v>
      </c>
      <c r="R56" s="99">
        <f t="shared" si="22"/>
        <v>0</v>
      </c>
      <c r="S56" s="99">
        <f t="shared" si="22"/>
        <v>0</v>
      </c>
      <c r="T56" s="99">
        <f t="shared" si="22"/>
        <v>0</v>
      </c>
      <c r="U56" s="99">
        <f t="shared" si="22"/>
        <v>0</v>
      </c>
    </row>
    <row r="57" spans="1:21" ht="18.75" customHeight="1">
      <c r="A57" s="121"/>
      <c r="B57" s="121"/>
      <c r="C57" s="121" t="s">
        <v>373</v>
      </c>
      <c r="D57" s="121"/>
      <c r="E57" s="121" t="s">
        <v>482</v>
      </c>
      <c r="F57" s="99">
        <f t="shared" si="22"/>
        <v>33.02568</v>
      </c>
      <c r="G57" s="99">
        <f t="shared" si="22"/>
        <v>33.02568</v>
      </c>
      <c r="H57" s="99">
        <f t="shared" si="22"/>
        <v>33.02568</v>
      </c>
      <c r="I57" s="99">
        <f t="shared" si="22"/>
        <v>0</v>
      </c>
      <c r="J57" s="99">
        <f t="shared" si="22"/>
        <v>0</v>
      </c>
      <c r="K57" s="99">
        <f t="shared" si="22"/>
        <v>0</v>
      </c>
      <c r="L57" s="99">
        <f t="shared" si="22"/>
        <v>0</v>
      </c>
      <c r="M57" s="99">
        <f t="shared" si="22"/>
        <v>0</v>
      </c>
      <c r="N57" s="99">
        <f t="shared" si="22"/>
        <v>0</v>
      </c>
      <c r="O57" s="99">
        <f t="shared" si="22"/>
        <v>0</v>
      </c>
      <c r="P57" s="99">
        <f t="shared" si="22"/>
        <v>0</v>
      </c>
      <c r="Q57" s="99">
        <f t="shared" si="22"/>
        <v>0</v>
      </c>
      <c r="R57" s="99">
        <f t="shared" si="22"/>
        <v>0</v>
      </c>
      <c r="S57" s="99">
        <f t="shared" si="22"/>
        <v>0</v>
      </c>
      <c r="T57" s="99">
        <f t="shared" si="22"/>
        <v>0</v>
      </c>
      <c r="U57" s="99">
        <f t="shared" si="22"/>
        <v>0</v>
      </c>
    </row>
    <row r="58" spans="1:21" ht="18.75" customHeight="1">
      <c r="A58" s="121" t="s">
        <v>391</v>
      </c>
      <c r="B58" s="121" t="s">
        <v>391</v>
      </c>
      <c r="C58" s="121" t="s">
        <v>391</v>
      </c>
      <c r="D58" s="121" t="s">
        <v>91</v>
      </c>
      <c r="E58" s="121" t="s">
        <v>277</v>
      </c>
      <c r="F58" s="99">
        <v>33.02568</v>
      </c>
      <c r="G58" s="99">
        <v>33.02568</v>
      </c>
      <c r="H58" s="99">
        <v>33.02568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</row>
  </sheetData>
  <mergeCells count="4">
    <mergeCell ref="G4:J4"/>
    <mergeCell ref="D4:D5"/>
    <mergeCell ref="E4:E5"/>
    <mergeCell ref="F4:F5"/>
  </mergeCells>
  <printOptions/>
  <pageMargins left="0.75" right="0.75" top="1" bottom="1" header="0.5111111111111111" footer="0.5111111111111111"/>
  <pageSetup fitToHeight="999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2019-03-15T07:49:21Z</dcterms:created>
  <dcterms:modified xsi:type="dcterms:W3CDTF">2019-03-18T02:52:05Z</dcterms:modified>
  <cp:category/>
  <cp:version/>
  <cp:contentType/>
  <cp:contentStatus/>
</cp:coreProperties>
</file>