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2" activeTab="5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/>
  <calcPr fullCalcOnLoad="1"/>
</workbook>
</file>

<file path=xl/sharedStrings.xml><?xml version="1.0" encoding="utf-8"?>
<sst xmlns="http://schemas.openxmlformats.org/spreadsheetml/2006/main" count="1468" uniqueCount="524">
  <si>
    <t>预算公开01表</t>
  </si>
  <si>
    <t>部门收支总体情况表</t>
  </si>
  <si>
    <t>编制单位：凌云县人民检察院</t>
  </si>
  <si>
    <t>单位：万元</t>
  </si>
  <si>
    <t>收    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</si>
  <si>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</si>
  <si>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</si>
  <si>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</si>
  <si>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</si>
  <si>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</si>
  <si>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2020年预算数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</si>
  <si>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</si>
  <si>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</si>
  <si>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</si>
  <si>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</si>
  <si>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</si>
  <si>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</si>
  <si>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(1)本级</t>
  </si>
  <si>
    <t xml:space="preserve">  三、国防支出</t>
  </si>
  <si>
    <t xml:space="preserve">    2.商品和服务支出</t>
  </si>
  <si>
    <t xml:space="preserve">    (2)自治区和中央补助</t>
  </si>
  <si>
    <t xml:space="preserve">  四、公共安全支出</t>
  </si>
  <si>
    <t xml:space="preserve">    3.对个人和家庭的补助</t>
  </si>
  <si>
    <t xml:space="preserve">    2.纳入一般公共预算管理的非税收入安排的资金</t>
  </si>
  <si>
    <t xml:space="preserve">  五、教育支出</t>
  </si>
  <si>
    <t>二、项目支出</t>
  </si>
  <si>
    <t xml:space="preserve">      （1）专项收入安排的资金</t>
  </si>
  <si>
    <t xml:space="preserve">  六、科学技术支出</t>
  </si>
  <si>
    <t xml:space="preserve">      （2）行政事业性收费收入安排的资金</t>
  </si>
  <si>
    <t xml:space="preserve">  七、文化旅游体育与传媒支出</t>
  </si>
  <si>
    <t xml:space="preserve">      （3）罚没收入安排的资金</t>
  </si>
  <si>
    <t xml:space="preserve">  八、社会保障和就业支出</t>
  </si>
  <si>
    <t xml:space="preserve">      （4）国有资本经营收入安排的资金</t>
  </si>
  <si>
    <t xml:space="preserve">  九、社会保险基金支出</t>
  </si>
  <si>
    <t xml:space="preserve">    4.债务利息及费用支出</t>
  </si>
  <si>
    <t xml:space="preserve">      （5）国有资源（资产）有偿使用收入安排的资金</t>
  </si>
  <si>
    <t xml:space="preserve">  十、卫生健康支出</t>
  </si>
  <si>
    <t xml:space="preserve">    5.资本性支出（基本建设）</t>
  </si>
  <si>
    <t xml:space="preserve">      （6）捐赠收入安排的资金</t>
  </si>
  <si>
    <t xml:space="preserve">  十一、节能环保支出</t>
  </si>
  <si>
    <t xml:space="preserve">    6.资本性支出</t>
  </si>
  <si>
    <t xml:space="preserve">      （7）政府住房基金收入安排的资金</t>
  </si>
  <si>
    <t xml:space="preserve">  十二、城乡社区支出</t>
  </si>
  <si>
    <t xml:space="preserve">    7.对企业补助（基本建设）</t>
  </si>
  <si>
    <t xml:space="preserve">      （8）其他收入安排的资金</t>
  </si>
  <si>
    <t xml:space="preserve">  十三、农林水支出</t>
  </si>
  <si>
    <t xml:space="preserve">    8.对企业补助</t>
  </si>
  <si>
    <t>二、政府性基金预算拨款</t>
  </si>
  <si>
    <t xml:space="preserve">  十四、交通运输支出</t>
  </si>
  <si>
    <t xml:space="preserve">    9.对社会保险基金补助</t>
  </si>
  <si>
    <t xml:space="preserve">  1.本级</t>
  </si>
  <si>
    <t xml:space="preserve">  十五、资源勘探信息等支出</t>
  </si>
  <si>
    <t xml:space="preserve">    10.其他支出</t>
  </si>
  <si>
    <t xml:space="preserve">  2.自治区和中央补助</t>
  </si>
  <si>
    <t xml:space="preserve">  十六、商业服务业等支出</t>
  </si>
  <si>
    <t>三、国有资本经营预算拨款</t>
  </si>
  <si>
    <t xml:space="preserve">  十七、金融支出</t>
  </si>
  <si>
    <t>四、纳入财政专户管理的收入安排的资金</t>
  </si>
  <si>
    <t xml:space="preserve">  十八、援助其他地区支出</t>
  </si>
  <si>
    <t xml:space="preserve">  1.教育收费收入安排的资金</t>
  </si>
  <si>
    <t xml:space="preserve">  十九、自然资源海洋气象等支出</t>
  </si>
  <si>
    <t xml:space="preserve">  2.其他收入安排的资金</t>
  </si>
  <si>
    <t xml:space="preserve">  二十、住房保障支出</t>
  </si>
  <si>
    <t>五、未纳入财政专户管理的收入安排的资金</t>
  </si>
  <si>
    <t xml:space="preserve">  二十一、粮油物资储备支出</t>
  </si>
  <si>
    <t xml:space="preserve">  1.事业收入安排的资金</t>
  </si>
  <si>
    <t xml:space="preserve">  二十二、国有资本经营预算支出</t>
  </si>
  <si>
    <t xml:space="preserve">  2.经营收入安排的资金</t>
  </si>
  <si>
    <t xml:space="preserve">  二十三、灾害防治和应急管理支出</t>
  </si>
  <si>
    <t xml:space="preserve">  3.其他收入安排的资金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</si>
  <si>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</si>
  <si>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</si>
  <si>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</si>
  <si>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</si>
  <si>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</si>
  <si>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 </t>
  </si>
  <si>
    <t>本  年  收  入  合  计</t>
  </si>
  <si>
    <t>本  年  支  出  合  计</t>
  </si>
  <si>
    <t>四、上年结余收入</t>
  </si>
  <si>
    <t xml:space="preserve">  三十、结转下年 </t>
  </si>
  <si>
    <t xml:space="preserve">  1.一般公共预算拨款结转</t>
  </si>
  <si>
    <t xml:space="preserve">    (1)经费拨款(补助)结转</t>
  </si>
  <si>
    <t xml:space="preserve">      ①本级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</si>
  <si>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</si>
  <si>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</si>
  <si>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</si>
  <si>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</si>
  <si>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</si>
  <si>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</si>
  <si>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</si>
  <si>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      入      总      计</t>
  </si>
  <si>
    <t>支　　　出　　　总　　　计</t>
  </si>
  <si>
    <t>预算公开02表</t>
  </si>
  <si>
    <t>部门收入总表</t>
  </si>
  <si>
    <t>科目编码</t>
  </si>
  <si>
    <t>单位代码(科目编码)</t>
  </si>
  <si>
    <t>单位名称        (收入分类科目名称)</t>
  </si>
  <si>
    <t>总计</t>
  </si>
  <si>
    <t>一般公共预算拨款</t>
  </si>
  <si>
    <t>政府性基金拨款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</si>
  <si>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</si>
  <si>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</si>
  <si>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</si>
  <si>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</si>
  <si>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</si>
  <si>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</si>
  <si>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</si>
  <si>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</si>
  <si>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</si>
  <si>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本级</t>
  </si>
  <si>
    <t>自治区和中央补助</t>
  </si>
  <si>
    <t>教育收费收入安排的资金</t>
  </si>
  <si>
    <t>其他收入安排的资金</t>
  </si>
  <si>
    <t>事业收入</t>
  </si>
  <si>
    <t>经营收入</t>
  </si>
  <si>
    <t>其他收入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</si>
  <si>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</si>
  <si>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</si>
  <si>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</si>
  <si>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</si>
  <si>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</si>
  <si>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</si>
  <si>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</si>
  <si>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</si>
  <si>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</si>
  <si>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</si>
  <si>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</si>
  <si>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</si>
  <si>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</si>
  <si>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</si>
  <si>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</si>
  <si>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其中：本级结转</t>
  </si>
  <si>
    <t>其中：自治区和中央补助结转</t>
  </si>
  <si>
    <t>纳入一般公共预算管理的非税收入结转</t>
  </si>
  <si>
    <t>**</t>
  </si>
  <si>
    <t>204</t>
  </si>
  <si>
    <t>公共安全支出</t>
  </si>
  <si>
    <t xml:space="preserve">  204</t>
  </si>
  <si>
    <t>04</t>
  </si>
  <si>
    <t xml:space="preserve">  检察</t>
  </si>
  <si>
    <t xml:space="preserve">    204</t>
  </si>
  <si>
    <t xml:space="preserve">  04</t>
  </si>
  <si>
    <t>01</t>
  </si>
  <si>
    <t xml:space="preserve">    行政运行（检察）</t>
  </si>
  <si>
    <t>02</t>
  </si>
  <si>
    <t xml:space="preserve">    一般行政管理事务（检察）</t>
  </si>
  <si>
    <t>10</t>
  </si>
  <si>
    <t xml:space="preserve">    检察监督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</si>
  <si>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</si>
  <si>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</si>
  <si>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</si>
  <si>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</si>
  <si>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</si>
  <si>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</si>
  <si>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</si>
  <si>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</si>
  <si>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08</t>
  </si>
  <si>
    <t xml:space="preserve">  抚恤</t>
  </si>
  <si>
    <t xml:space="preserve">  08</t>
  </si>
  <si>
    <t xml:space="preserve">    死亡抚恤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</si>
  <si>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</si>
  <si>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</si>
  <si>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</si>
  <si>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</si>
  <si>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</si>
  <si>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</si>
  <si>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</si>
  <si>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</si>
  <si>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</si>
  <si>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</si>
  <si>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</si>
  <si>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</si>
  <si>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</si>
  <si>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</si>
  <si>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</si>
  <si>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</si>
  <si>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</si>
  <si>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112</t>
  </si>
  <si>
    <t>凌云县人民检察院</t>
  </si>
  <si>
    <t xml:space="preserve">  112001</t>
  </si>
  <si>
    <t xml:space="preserve">  凌云县人民检察院</t>
  </si>
  <si>
    <t xml:space="preserve">          </t>
  </si>
  <si>
    <t>预算公开03表</t>
  </si>
  <si>
    <t>部门支出总表</t>
  </si>
  <si>
    <t>单位代码</t>
  </si>
  <si>
    <t>单位(科目)名称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</si>
  <si>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</si>
  <si>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</si>
  <si>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</si>
  <si>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</si>
  <si>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</si>
  <si>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</si>
  <si>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</si>
  <si>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</si>
  <si>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</si>
  <si>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</si>
  <si>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</si>
  <si>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</si>
  <si>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</si>
  <si>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</si>
  <si>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</si>
  <si>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 xml:space="preserve">        </t>
  </si>
  <si>
    <t>112001</t>
  </si>
  <si>
    <t xml:space="preserve">      凌云县人民检察院</t>
  </si>
  <si>
    <t>预算公开04表</t>
  </si>
  <si>
    <t>财政拨款收支总体情况表</t>
  </si>
  <si>
    <t>收            入</t>
  </si>
  <si>
    <t>一般公共预算</t>
  </si>
  <si>
    <t>政府性基金预算</t>
  </si>
  <si>
    <t>国有资本经营预算</t>
  </si>
  <si>
    <t xml:space="preserve">  二十三、灾害防治及应急管理支出</t>
  </si>
  <si>
    <t xml:space="preserve">  二十九、债务发行费用支出</t>
  </si>
  <si>
    <t>三、上年结余收入</t>
  </si>
  <si>
    <t xml:space="preserve">  三十、结转下年</t>
  </si>
  <si>
    <t>预算公开05表</t>
  </si>
  <si>
    <t>一般公共预算支出情况表</t>
  </si>
  <si>
    <t xml:space="preserve">单位代码(科目编码)                                   </t>
  </si>
  <si>
    <t>单位名称                                       (功能分类科目名称)</t>
  </si>
  <si>
    <t xml:space="preserve">结转下年  
</t>
  </si>
  <si>
    <t>预算公开06表</t>
  </si>
  <si>
    <t>一般公共预算基本支出情况表</t>
  </si>
  <si>
    <t>经济分类科目编码</t>
  </si>
  <si>
    <t>基本支出预算数</t>
  </si>
  <si>
    <t>人员经费</t>
  </si>
  <si>
    <t>公用经费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</si>
  <si>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</si>
  <si>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</si>
  <si>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</si>
  <si>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</si>
  <si>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</si>
  <si>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06</t>
  </si>
  <si>
    <t xml:space="preserve">  伙食补助费</t>
  </si>
  <si>
    <t xml:space="preserve">  机关事业单位基本养老保险缴费</t>
  </si>
  <si>
    <t>09</t>
  </si>
  <si>
    <t xml:space="preserve">  职业年金缴费</t>
  </si>
  <si>
    <t xml:space="preserve">  城镇职工基本医疗保险缴费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</si>
  <si>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</si>
  <si>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</si>
  <si>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</si>
  <si>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</si>
  <si>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</si>
  <si>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</si>
  <si>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</si>
  <si>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</si>
  <si>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</si>
  <si>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</si>
  <si>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</si>
  <si>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</si>
  <si>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</si>
  <si>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</si>
  <si>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</si>
  <si>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</si>
  <si>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</si>
  <si>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</si>
  <si>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</si>
  <si>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</si>
  <si>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</si>
  <si>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</si>
  <si>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</si>
  <si>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</si>
  <si>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</si>
  <si>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</si>
  <si>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</si>
  <si>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</si>
  <si>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</si>
  <si>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</si>
  <si>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</si>
  <si>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</si>
  <si>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</si>
  <si>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</si>
  <si>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</si>
  <si>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</si>
  <si>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</si>
  <si>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</si>
  <si>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</si>
  <si>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</si>
  <si>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 xml:space="preserve">    城镇职工基本医疗保险缴费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</si>
  <si>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</si>
  <si>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</si>
  <si>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</si>
  <si>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</si>
  <si>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</si>
  <si>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</si>
  <si>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</si>
  <si>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</si>
  <si>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</si>
  <si>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</si>
  <si>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</si>
  <si>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</si>
  <si>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</si>
  <si>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</si>
  <si>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</si>
  <si>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</si>
  <si>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</si>
  <si>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退休费</t>
  </si>
  <si>
    <t xml:space="preserve">    生活补助</t>
  </si>
  <si>
    <t>预算公开07表</t>
  </si>
  <si>
    <t>一般公共预算“三公”经费支出表</t>
  </si>
  <si>
    <t>项          目</t>
  </si>
  <si>
    <t>2020年预算数(全口径)</t>
  </si>
  <si>
    <t>其中：一般公共预算安排预算数</t>
  </si>
  <si>
    <t>*        *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</si>
  <si>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</si>
  <si>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</si>
  <si>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</si>
  <si>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</si>
  <si>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</t>
  </si>
  <si>
    <t>预算公开08表</t>
  </si>
  <si>
    <t>政府性基金预算支出预算表</t>
  </si>
  <si>
    <t>预算公开09表</t>
  </si>
  <si>
    <t>国有资本经营预算支出预算表</t>
  </si>
  <si>
    <t>预算公开10表</t>
  </si>
  <si>
    <t>政府经济科目分类预算表</t>
  </si>
  <si>
    <t>政府预算经济科目编码</t>
  </si>
  <si>
    <t>单位编码\科目编码</t>
  </si>
  <si>
    <t>单位名称\政府预算经济科目名称</t>
  </si>
  <si>
    <t>部门经济科目编码</t>
  </si>
  <si>
    <t>部门经济科目名称</t>
  </si>
  <si>
    <t>全口径</t>
  </si>
  <si>
    <t>其中：一般公共预算拨款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</si>
  <si>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</si>
  <si>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</si>
  <si>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</si>
  <si>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</si>
  <si>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</si>
  <si>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</si>
  <si>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</si>
  <si>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</si>
  <si>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</si>
  <si>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</si>
  <si>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</si>
  <si>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</si>
  <si>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</si>
  <si>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50203</t>
  </si>
  <si>
    <t xml:space="preserve">  50205</t>
  </si>
  <si>
    <t xml:space="preserve">  委托业务费</t>
  </si>
  <si>
    <t xml:space="preserve">  50206</t>
  </si>
  <si>
    <t xml:space="preserve">  50208</t>
  </si>
  <si>
    <t xml:space="preserve">  50209</t>
  </si>
  <si>
    <t xml:space="preserve">  维修（护）费</t>
  </si>
  <si>
    <t xml:space="preserve">  50299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</si>
  <si>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</si>
  <si>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</si>
  <si>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</si>
  <si>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</si>
  <si>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</si>
  <si>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501</t>
  </si>
  <si>
    <t xml:space="preserve">  机关工资福利支出</t>
  </si>
  <si>
    <t xml:space="preserve">    50101</t>
  </si>
  <si>
    <t xml:space="preserve">    工资奖金津补贴</t>
  </si>
  <si>
    <t xml:space="preserve">       </t>
  </si>
  <si>
    <t xml:space="preserve">    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</si>
  <si>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</si>
  <si>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</si>
  <si>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</si>
  <si>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</si>
  <si>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</si>
  <si>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</si>
  <si>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</si>
  <si>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 xml:space="preserve">    50102</t>
  </si>
  <si>
    <t xml:space="preserve">    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</si>
  <si>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</si>
  <si>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</si>
  <si>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</si>
  <si>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</si>
  <si>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</si>
  <si>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</si>
  <si>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</si>
  <si>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</si>
  <si>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</si>
  <si>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</si>
  <si>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50103</t>
  </si>
  <si>
    <t>30113</t>
  </si>
  <si>
    <t>住房公积金</t>
  </si>
  <si>
    <t xml:space="preserve">    50199</t>
  </si>
  <si>
    <t>30106</t>
  </si>
  <si>
    <t>伙食补助费</t>
  </si>
  <si>
    <t>30199</t>
  </si>
  <si>
    <t>其他工资福利支出</t>
  </si>
  <si>
    <t xml:space="preserve">  502</t>
  </si>
  <si>
    <t xml:space="preserve">  机关商品和服务支出</t>
  </si>
  <si>
    <t xml:space="preserve">    50201</t>
  </si>
  <si>
    <t xml:space="preserve">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</si>
  <si>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</si>
  <si>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</si>
  <si>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</si>
  <si>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</si>
  <si>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</si>
  <si>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</si>
  <si>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</si>
  <si>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</si>
  <si>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</si>
  <si>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</si>
  <si>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</si>
  <si>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</si>
  <si>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</si>
  <si>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</si>
  <si>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</si>
  <si>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</si>
  <si>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</si>
  <si>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</si>
  <si>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</si>
  <si>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</si>
  <si>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 xml:space="preserve">    50202</t>
  </si>
  <si>
    <t>30215</t>
  </si>
  <si>
    <t>会议费</t>
  </si>
  <si>
    <t xml:space="preserve">    50203</t>
  </si>
  <si>
    <t>30216</t>
  </si>
  <si>
    <t>培训费</t>
  </si>
  <si>
    <t xml:space="preserve">    50205</t>
  </si>
  <si>
    <t xml:space="preserve">    委托业务费</t>
  </si>
  <si>
    <t>30203</t>
  </si>
  <si>
    <t>咨询费</t>
  </si>
  <si>
    <t>30226</t>
  </si>
  <si>
    <t>劳务费</t>
  </si>
  <si>
    <t xml:space="preserve">    50206</t>
  </si>
  <si>
    <t>30217</t>
  </si>
  <si>
    <t>公务接待费</t>
  </si>
  <si>
    <t xml:space="preserve">    50208</t>
  </si>
  <si>
    <t>30231</t>
  </si>
  <si>
    <t>公务用车运行维护费</t>
  </si>
  <si>
    <t xml:space="preserve">    50209</t>
  </si>
  <si>
    <t xml:space="preserve">    维修（护）费</t>
  </si>
  <si>
    <t>30213</t>
  </si>
  <si>
    <t>维修(护)费</t>
  </si>
  <si>
    <t xml:space="preserve">    50299</t>
  </si>
  <si>
    <t>30299</t>
  </si>
  <si>
    <t>其他商品和服务支出</t>
  </si>
  <si>
    <t xml:space="preserve">  509</t>
  </si>
  <si>
    <t xml:space="preserve">  对个人和家庭的补助</t>
  </si>
  <si>
    <t xml:space="preserve">    50901</t>
  </si>
  <si>
    <t xml:space="preserve">    社会福利和救助</t>
  </si>
  <si>
    <t>30305</t>
  </si>
  <si>
    <t>生活补助</t>
  </si>
  <si>
    <t xml:space="preserve">    50905</t>
  </si>
  <si>
    <t xml:space="preserve">    离退休费</t>
  </si>
  <si>
    <t>30302</t>
  </si>
  <si>
    <t>退休费</t>
  </si>
  <si>
    <t>预算公开11表</t>
  </si>
  <si>
    <t>部门经济科目分类预算表</t>
  </si>
  <si>
    <t>支出经济分类科目编码</t>
  </si>
  <si>
    <t>单位代码\科目编码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</si>
  <si>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</si>
  <si>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</si>
  <si>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</si>
  <si>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</si>
  <si>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30106</t>
  </si>
  <si>
    <t xml:space="preserve">  30108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</si>
  <si>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</si>
  <si>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</si>
  <si>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</si>
  <si>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</si>
  <si>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</si>
  <si>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30199</t>
  </si>
  <si>
    <t xml:space="preserve">  30201</t>
  </si>
  <si>
    <t xml:space="preserve">  30202</t>
  </si>
  <si>
    <t xml:space="preserve">  30203</t>
  </si>
  <si>
    <t xml:space="preserve">  咨询费</t>
  </si>
  <si>
    <t xml:space="preserve">  30205</t>
  </si>
  <si>
    <t xml:space="preserve">  30206</t>
  </si>
  <si>
    <t xml:space="preserve">  30207</t>
  </si>
  <si>
    <t xml:space="preserve">  30211</t>
  </si>
  <si>
    <t xml:space="preserve">  30213</t>
  </si>
  <si>
    <t xml:space="preserve">  30214</t>
  </si>
  <si>
    <t xml:space="preserve">  租赁费</t>
  </si>
  <si>
    <t xml:space="preserve">  30215</t>
  </si>
  <si>
    <t xml:space="preserve">  30216</t>
  </si>
  <si>
    <t xml:space="preserve">  30217</t>
  </si>
  <si>
    <t xml:space="preserve">  30226</t>
  </si>
  <si>
    <t xml:space="preserve">  劳务费</t>
  </si>
  <si>
    <t xml:space="preserve">  30228</t>
  </si>
  <si>
    <t xml:space="preserve">  30229</t>
  </si>
  <si>
    <t xml:space="preserve">  福利费</t>
  </si>
  <si>
    <t xml:space="preserve">  30231</t>
  </si>
  <si>
    <t xml:space="preserve">  30239</t>
  </si>
  <si>
    <t xml:space="preserve">  30299</t>
  </si>
  <si>
    <t xml:space="preserve">  30302</t>
  </si>
  <si>
    <t xml:space="preserve">  30305</t>
  </si>
  <si>
    <t xml:space="preserve">  工资福利支出</t>
  </si>
  <si>
    <t xml:space="preserve">    30101</t>
  </si>
  <si>
    <t xml:space="preserve">    30102</t>
  </si>
  <si>
    <t xml:space="preserve">    30103</t>
  </si>
  <si>
    <t xml:space="preserve">    30106</t>
  </si>
  <si>
    <t xml:space="preserve">    30108</t>
  </si>
  <si>
    <t xml:space="preserve">    30109</t>
  </si>
  <si>
    <t xml:space="preserve">    30110</t>
  </si>
  <si>
    <t xml:space="preserve">    30111</t>
  </si>
  <si>
    <t xml:space="preserve">    30112</t>
  </si>
  <si>
    <t xml:space="preserve">    30113</t>
  </si>
  <si>
    <t xml:space="preserve">    30199</t>
  </si>
  <si>
    <t xml:space="preserve">  商品和服务支出</t>
  </si>
  <si>
    <t xml:space="preserve">    30201</t>
  </si>
  <si>
    <t xml:space="preserve">    30202</t>
  </si>
  <si>
    <t xml:space="preserve">    30203</t>
  </si>
  <si>
    <t xml:space="preserve">    咨询费</t>
  </si>
  <si>
    <t xml:space="preserve">    30205</t>
  </si>
  <si>
    <t xml:space="preserve">    30206</t>
  </si>
  <si>
    <t xml:space="preserve">    30207</t>
  </si>
  <si>
    <t xml:space="preserve">    30211</t>
  </si>
  <si>
    <t xml:space="preserve">    30213</t>
  </si>
  <si>
    <t>14</t>
  </si>
  <si>
    <t xml:space="preserve">    30214</t>
  </si>
  <si>
    <t xml:space="preserve">    租赁费</t>
  </si>
  <si>
    <t xml:space="preserve">    30215</t>
  </si>
  <si>
    <t xml:space="preserve">    30216</t>
  </si>
  <si>
    <t xml:space="preserve">    30217</t>
  </si>
  <si>
    <t>26</t>
  </si>
  <si>
    <t xml:space="preserve">    30226</t>
  </si>
  <si>
    <t xml:space="preserve">    劳务费</t>
  </si>
  <si>
    <t xml:space="preserve">    30228</t>
  </si>
  <si>
    <t>29</t>
  </si>
  <si>
    <t xml:space="preserve">    30229</t>
  </si>
  <si>
    <t xml:space="preserve">    福利费</t>
  </si>
  <si>
    <t xml:space="preserve">    30231</t>
  </si>
  <si>
    <t xml:space="preserve">    30239</t>
  </si>
  <si>
    <t xml:space="preserve">    30299</t>
  </si>
  <si>
    <t xml:space="preserve">    30302</t>
  </si>
  <si>
    <t xml:space="preserve">    30305</t>
  </si>
  <si>
    <t>预算公开12表</t>
  </si>
  <si>
    <t>上级专项转移支付情况表</t>
  </si>
  <si>
    <t>单位编码</t>
  </si>
  <si>
    <t>单位名称</t>
  </si>
  <si>
    <t>科目名称</t>
  </si>
  <si>
    <t>单位名称       (经济分类科目名称)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</si>
</sst>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6.28125" style="0" customWidth="1"/>
    <col min="2" max="2" width="35.28125" style="0" customWidth="1"/>
    <col min="3" max="3" width="34.421875" style="0" customWidth="1"/>
    <col min="5" max="5" width="26.421875" style="0" customWidth="1"/>
    <col min="6" max="6" width="19.57421875" style="0" customWidth="1"/>
  </cols>
  <sheetData>
    <row r="1" ht="14.25">
      <c r="D1" t="s">
        <v>0</v>
      </c>
    </row>
    <row r="2" ht="14.25">
      <c r="A2" t="s">
        <v>1</v>
      </c>
    </row>
    <row r="3" spans="1:4" ht="14.25">
      <c r="A3" t="s">
        <v>2</v>
      </c>
      <c r="D3" t="s">
        <v>3</v>
      </c>
    </row>
    <row r="4" spans="1:6" ht="14.25">
      <c r="A4" s="1" t="s">
        <v>4</v>
      </c>
      <c r="B4" s="1"/>
      <c r="C4" s="1" t="s">
        <v>5</v>
      </c>
      <c r="D4" s="1"/>
      <c r="E4" s="1"/>
      <c r="F4" s="1"/>
    </row>
    <row r="5" spans="1:6" ht="14.25">
      <c r="A5" s="1" t="s">
        <v>6</v>
      </c>
      <c r="B5" s="1" t="s">
        <v>7</v>
      </c>
      <c r="C5" s="1" t="s">
        <v>8</v>
      </c>
      <c r="D5" s="1" t="s">
        <v>7</v>
      </c>
      <c r="E5" s="1" t="s">
        <v>9</v>
      </c>
      <c r="F5" s="1" t="s">
        <v>10</v>
      </c>
    </row>
    <row r="6" spans="1:6" ht="14.25">
      <c r="A6" s="1" t="s">
        <v>11</v>
      </c>
      <c r="B6" s="1">
        <v>591.297175</v>
      </c>
      <c r="C6" s="1" t="s">
        <v>12</v>
      </c>
      <c r="D6" s="1">
        <v>0</v>
      </c>
      <c r="E6" s="1" t="s">
        <v>13</v>
      </c>
      <c r="F6" s="1">
        <v>493.297175</v>
      </c>
    </row>
    <row r="7" spans="1:6" ht="14.25">
      <c r="A7" s="1" t="s">
        <v>14</v>
      </c>
      <c r="B7" s="1">
        <v>591.297175</v>
      </c>
      <c r="C7" s="1" t="s">
        <v>15</v>
      </c>
      <c r="D7" s="1">
        <v>0</v>
      </c>
      <c r="E7" s="1" t="s">
        <v>16</v>
      </c>
      <c r="F7" s="1">
        <v>410.319801</v>
      </c>
    </row>
    <row r="8" spans="1:6" ht="14.25">
      <c r="A8" s="1" t="s">
        <v>17</v>
      </c>
      <c r="B8" s="1">
        <v>591.297175</v>
      </c>
      <c r="C8" s="1" t="s">
        <v>18</v>
      </c>
      <c r="D8" s="1">
        <v>0</v>
      </c>
      <c r="E8" s="1" t="s">
        <v>19</v>
      </c>
      <c r="F8" s="1">
        <v>72.836224</v>
      </c>
    </row>
    <row r="9" spans="1:6" ht="14.25">
      <c r="A9" s="1" t="s">
        <v>20</v>
      </c>
      <c r="B9" s="1">
        <v>0</v>
      </c>
      <c r="C9" s="1" t="s">
        <v>21</v>
      </c>
      <c r="D9" s="1">
        <v>513.935902</v>
      </c>
      <c r="E9" s="1" t="s">
        <v>22</v>
      </c>
      <c r="F9" s="1">
        <v>10.14115</v>
      </c>
    </row>
    <row r="10" spans="1:6" ht="14.25">
      <c r="A10" s="1" t="s">
        <v>23</v>
      </c>
      <c r="B10" s="1">
        <v>0</v>
      </c>
      <c r="C10" s="1" t="s">
        <v>24</v>
      </c>
      <c r="D10" s="1">
        <v>0</v>
      </c>
      <c r="E10" s="1" t="s">
        <v>25</v>
      </c>
      <c r="F10" s="1">
        <v>98</v>
      </c>
    </row>
    <row r="11" spans="1:6" ht="14.25">
      <c r="A11" s="1" t="s">
        <v>26</v>
      </c>
      <c r="B11" s="1">
        <v>0</v>
      </c>
      <c r="C11" s="1" t="s">
        <v>27</v>
      </c>
      <c r="D11" s="1">
        <v>0</v>
      </c>
      <c r="E11" s="1" t="s">
        <v>16</v>
      </c>
      <c r="F11" s="1">
        <v>0</v>
      </c>
    </row>
    <row r="12" spans="1:6" ht="14.25">
      <c r="A12" s="1" t="s">
        <v>28</v>
      </c>
      <c r="B12" s="1">
        <v>0</v>
      </c>
      <c r="C12" s="1" t="s">
        <v>29</v>
      </c>
      <c r="D12" s="1">
        <v>0</v>
      </c>
      <c r="E12" s="1" t="s">
        <v>19</v>
      </c>
      <c r="F12" s="1">
        <v>98</v>
      </c>
    </row>
    <row r="13" spans="1:6" ht="14.25">
      <c r="A13" s="1" t="s">
        <v>30</v>
      </c>
      <c r="B13" s="1">
        <v>0</v>
      </c>
      <c r="C13" s="1" t="s">
        <v>31</v>
      </c>
      <c r="D13" s="1">
        <v>10.0656</v>
      </c>
      <c r="E13" s="1" t="s">
        <v>22</v>
      </c>
      <c r="F13" s="1">
        <v>0</v>
      </c>
    </row>
    <row r="14" spans="1:6" ht="14.25">
      <c r="A14" s="1" t="s">
        <v>32</v>
      </c>
      <c r="B14" s="1">
        <v>0</v>
      </c>
      <c r="C14" s="1" t="s">
        <v>33</v>
      </c>
      <c r="D14" s="1">
        <v>0</v>
      </c>
      <c r="E14" s="1" t="s">
        <v>34</v>
      </c>
      <c r="F14" s="1">
        <v>0</v>
      </c>
    </row>
    <row r="15" spans="1:6" ht="14.25">
      <c r="A15" s="1" t="s">
        <v>35</v>
      </c>
      <c r="B15" s="1">
        <v>0</v>
      </c>
      <c r="C15" s="1" t="s">
        <v>36</v>
      </c>
      <c r="D15" s="1">
        <v>34.804845</v>
      </c>
      <c r="E15" s="1" t="s">
        <v>37</v>
      </c>
      <c r="F15" s="1">
        <v>0</v>
      </c>
    </row>
    <row r="16" spans="1:6" ht="14.25">
      <c r="A16" s="1" t="s">
        <v>38</v>
      </c>
      <c r="B16" s="1"/>
      <c r="C16" s="1" t="s">
        <v>39</v>
      </c>
      <c r="D16" s="1">
        <v>0</v>
      </c>
      <c r="E16" s="1" t="s">
        <v>40</v>
      </c>
      <c r="F16" s="1">
        <v>0</v>
      </c>
    </row>
    <row r="17" spans="1:6" ht="14.25">
      <c r="A17" s="1" t="s">
        <v>41</v>
      </c>
      <c r="B17" s="1"/>
      <c r="C17" s="1" t="s">
        <v>42</v>
      </c>
      <c r="D17" s="1">
        <v>0</v>
      </c>
      <c r="E17" s="1" t="s">
        <v>43</v>
      </c>
      <c r="F17" s="1">
        <v>0</v>
      </c>
    </row>
    <row r="18" spans="1:6" ht="14.25">
      <c r="A18" s="1" t="s">
        <v>44</v>
      </c>
      <c r="B18" s="1">
        <v>0</v>
      </c>
      <c r="C18" s="1" t="s">
        <v>45</v>
      </c>
      <c r="D18" s="1">
        <v>0</v>
      </c>
      <c r="E18" s="1" t="s">
        <v>46</v>
      </c>
      <c r="F18" s="1">
        <v>0</v>
      </c>
    </row>
    <row r="19" spans="1:6" ht="14.25">
      <c r="A19" s="1" t="s">
        <v>47</v>
      </c>
      <c r="B19" s="1">
        <v>0</v>
      </c>
      <c r="C19" s="1" t="s">
        <v>48</v>
      </c>
      <c r="D19" s="1">
        <v>0</v>
      </c>
      <c r="E19" s="1" t="s">
        <v>49</v>
      </c>
      <c r="F19" s="1">
        <v>0</v>
      </c>
    </row>
    <row r="20" spans="1:6" ht="14.25">
      <c r="A20" s="1" t="s">
        <v>50</v>
      </c>
      <c r="B20" s="1">
        <v>0</v>
      </c>
      <c r="C20" s="1" t="s">
        <v>51</v>
      </c>
      <c r="D20" s="1">
        <v>0</v>
      </c>
      <c r="E20" s="1" t="s">
        <v>52</v>
      </c>
      <c r="F20" s="1">
        <v>0</v>
      </c>
    </row>
    <row r="21" spans="1:6" ht="14.25">
      <c r="A21" s="1" t="s">
        <v>53</v>
      </c>
      <c r="B21" s="1">
        <v>0</v>
      </c>
      <c r="C21" s="1" t="s">
        <v>54</v>
      </c>
      <c r="D21" s="1">
        <v>0</v>
      </c>
      <c r="E21" s="1"/>
      <c r="F21" s="1"/>
    </row>
    <row r="22" spans="1:6" ht="14.25">
      <c r="A22" s="1" t="s">
        <v>55</v>
      </c>
      <c r="B22" s="1"/>
      <c r="C22" s="1" t="s">
        <v>56</v>
      </c>
      <c r="D22" s="1">
        <v>0</v>
      </c>
      <c r="E22" s="1"/>
      <c r="F22" s="1"/>
    </row>
    <row r="23" spans="1:6" ht="14.25">
      <c r="A23" s="1" t="s">
        <v>57</v>
      </c>
      <c r="B23" s="1">
        <v>0</v>
      </c>
      <c r="C23" s="1" t="s">
        <v>58</v>
      </c>
      <c r="D23" s="1">
        <v>0</v>
      </c>
      <c r="E23" s="1"/>
      <c r="F23" s="1"/>
    </row>
    <row r="24" spans="1:6" ht="14.25">
      <c r="A24" s="1" t="s">
        <v>59</v>
      </c>
      <c r="B24" s="1">
        <v>0</v>
      </c>
      <c r="C24" s="1" t="s">
        <v>60</v>
      </c>
      <c r="D24" s="1">
        <v>0</v>
      </c>
      <c r="E24" s="1"/>
      <c r="F24" s="1"/>
    </row>
    <row r="25" spans="1:6" ht="14.25">
      <c r="A25" s="1" t="s">
        <v>61</v>
      </c>
      <c r="B25" s="1">
        <v>0</v>
      </c>
      <c r="C25" s="1" t="s">
        <v>62</v>
      </c>
      <c r="D25" s="1">
        <v>32.490828</v>
      </c>
      <c r="E25" s="1"/>
      <c r="F25" s="1"/>
    </row>
    <row r="26" spans="1:6" ht="14.25">
      <c r="A26" s="1" t="s">
        <v>63</v>
      </c>
      <c r="B26" s="1"/>
      <c r="C26" s="1" t="s">
        <v>64</v>
      </c>
      <c r="D26" s="1">
        <v>0</v>
      </c>
      <c r="E26" s="1"/>
      <c r="F26" s="1"/>
    </row>
    <row r="27" spans="1:6" ht="14.25">
      <c r="A27" s="1" t="s">
        <v>65</v>
      </c>
      <c r="B27" s="1"/>
      <c r="C27" s="1" t="s">
        <v>66</v>
      </c>
      <c r="D27" s="1">
        <f>F35-SUM(D28:D34,D6:D26)</f>
        <v>0</v>
      </c>
      <c r="E27" s="1"/>
      <c r="F27" s="1"/>
    </row>
    <row r="28" spans="1:6" ht="14.25">
      <c r="A28" s="1" t="s">
        <v>67</v>
      </c>
      <c r="B28" s="1"/>
      <c r="C28" s="1" t="s">
        <v>68</v>
      </c>
      <c r="D28" s="1">
        <v>0</v>
      </c>
      <c r="E28" s="1"/>
      <c r="F28" s="1"/>
    </row>
    <row r="29" spans="1:6" ht="14.25">
      <c r="A29" s="1" t="s">
        <v>69</v>
      </c>
      <c r="B29" s="1"/>
      <c r="C29" s="1" t="s">
        <v>70</v>
      </c>
      <c r="D29" s="1">
        <v>0</v>
      </c>
      <c r="E29" s="1"/>
      <c r="F29" s="1"/>
    </row>
    <row r="30" spans="1:6" ht="14.25">
      <c r="A30" s="1"/>
      <c r="B30" s="1"/>
      <c r="C30" s="1" t="s">
        <v>71</v>
      </c>
      <c r="D30" s="1">
        <v>0</v>
      </c>
      <c r="E30" s="1"/>
      <c r="F30" s="1"/>
    </row>
    <row r="31" spans="1:6" ht="14.25">
      <c r="A31" s="1"/>
      <c r="B31" s="1"/>
      <c r="C31" s="1" t="s">
        <v>72</v>
      </c>
      <c r="D31" s="1">
        <v>0</v>
      </c>
      <c r="E31" s="1"/>
      <c r="F31" s="1"/>
    </row>
    <row r="32" spans="1:6" ht="14.25">
      <c r="A32" s="1"/>
      <c r="B32" s="1"/>
      <c r="C32" s="1" t="s">
        <v>73</v>
      </c>
      <c r="D32" s="1">
        <v>0</v>
      </c>
      <c r="E32" s="1"/>
      <c r="F32" s="1"/>
    </row>
    <row r="33" spans="1:6" ht="14.25">
      <c r="A33" s="1"/>
      <c r="B33" s="1"/>
      <c r="C33" s="1" t="s">
        <v>74</v>
      </c>
      <c r="D33" s="1">
        <v>0</v>
      </c>
      <c r="E33" s="1"/>
      <c r="F33" s="1"/>
    </row>
    <row r="34" spans="1:6" ht="14.25">
      <c r="A34" s="1"/>
      <c r="B34" s="1"/>
      <c r="C34" s="1" t="s">
        <v>75</v>
      </c>
      <c r="D34" s="1">
        <v>0</v>
      </c>
      <c r="E34" s="1"/>
      <c r="F34" s="1"/>
    </row>
    <row r="35" spans="1:6" ht="14.25">
      <c r="A35" s="1" t="s">
        <v>76</v>
      </c>
      <c r="B35" s="1">
        <f>B6+B19+B22+B23+B26</f>
        <v>591.297175</v>
      </c>
      <c r="C35" s="1" t="s">
        <v>77</v>
      </c>
      <c r="D35" s="1">
        <f>SUM(D6:D34)</f>
        <v>591.297175</v>
      </c>
      <c r="E35" s="1" t="s">
        <v>77</v>
      </c>
      <c r="F35" s="1">
        <f>F6+F10</f>
        <v>591.2971749999999</v>
      </c>
    </row>
    <row r="36" spans="1:6" ht="14.25">
      <c r="A36" s="1" t="s">
        <v>78</v>
      </c>
      <c r="B36" s="1">
        <v>0</v>
      </c>
      <c r="C36" s="1" t="s">
        <v>79</v>
      </c>
      <c r="D36" s="1"/>
      <c r="E36" s="1"/>
      <c r="F36" s="1"/>
    </row>
    <row r="37" spans="1:6" ht="14.25">
      <c r="A37" s="1" t="s">
        <v>80</v>
      </c>
      <c r="B37" s="1">
        <v>0</v>
      </c>
      <c r="C37" s="1"/>
      <c r="D37" s="1"/>
      <c r="E37" s="1"/>
      <c r="F37" s="1"/>
    </row>
    <row r="38" spans="1:6" ht="14.25">
      <c r="A38" s="1" t="s">
        <v>81</v>
      </c>
      <c r="B38" s="1">
        <f>B39+B40</f>
        <v>0</v>
      </c>
      <c r="C38" s="1"/>
      <c r="D38" s="1"/>
      <c r="E38" s="1"/>
      <c r="F38" s="1"/>
    </row>
    <row r="39" spans="1:6" ht="14.25">
      <c r="A39" s="1" t="s">
        <v>82</v>
      </c>
      <c r="B39" s="1">
        <v>0</v>
      </c>
      <c r="C39" s="1"/>
      <c r="D39" s="1"/>
      <c r="E39" s="1"/>
      <c r="F39" s="1"/>
    </row>
    <row r="40" spans="1:6" ht="14.25">
      <c r="A40" s="1" t="s">
        <v>83</v>
      </c>
      <c r="B40" s="1">
        <v>0</v>
      </c>
      <c r="C40" s="1"/>
      <c r="D40" s="1"/>
      <c r="E40" s="1"/>
      <c r="F40" s="1"/>
    </row>
    <row r="41" spans="1:6" ht="14.25">
      <c r="A41" s="1" t="s">
        <v>84</v>
      </c>
      <c r="B41" s="1"/>
      <c r="C41" s="1"/>
      <c r="D41" s="1"/>
      <c r="E41" s="1"/>
      <c r="F41" s="1"/>
    </row>
    <row r="42" spans="1:6" ht="14.25">
      <c r="A42" s="1" t="s">
        <v>85</v>
      </c>
      <c r="B42" s="1">
        <v>0</v>
      </c>
      <c r="C42" s="1"/>
      <c r="D42" s="1"/>
      <c r="E42" s="1"/>
      <c r="F42" s="1"/>
    </row>
    <row r="43" spans="1:6" ht="14.25">
      <c r="A43" s="1" t="s">
        <v>17</v>
      </c>
      <c r="B43" s="1">
        <v>0</v>
      </c>
      <c r="C43" s="1"/>
      <c r="D43" s="1"/>
      <c r="E43" s="1"/>
      <c r="F43" s="1"/>
    </row>
    <row r="44" spans="1:6" ht="14.25">
      <c r="A44" s="1" t="s">
        <v>20</v>
      </c>
      <c r="B44" s="1">
        <v>0</v>
      </c>
      <c r="C44" s="1"/>
      <c r="D44" s="1"/>
      <c r="E44" s="1"/>
      <c r="F44" s="1"/>
    </row>
    <row r="45" spans="1:6" ht="14.25">
      <c r="A45" s="1" t="s">
        <v>86</v>
      </c>
      <c r="B45" s="1"/>
      <c r="C45" s="1"/>
      <c r="D45" s="1"/>
      <c r="E45" s="1"/>
      <c r="F45" s="1"/>
    </row>
    <row r="46" spans="1:6" ht="14.25">
      <c r="A46" s="1" t="s">
        <v>87</v>
      </c>
      <c r="B46" s="1"/>
      <c r="C46" s="1"/>
      <c r="D46" s="1"/>
      <c r="E46" s="1"/>
      <c r="F46" s="1"/>
    </row>
    <row r="47" spans="1:6" ht="14.25">
      <c r="A47" s="1" t="s">
        <v>88</v>
      </c>
      <c r="B47" s="1"/>
      <c r="C47" s="1"/>
      <c r="D47" s="1"/>
      <c r="E47" s="1"/>
      <c r="F47" s="1"/>
    </row>
    <row r="48" spans="1:6" ht="14.25">
      <c r="A48" s="1" t="s">
        <v>89</v>
      </c>
      <c r="B48" s="1">
        <v>0</v>
      </c>
      <c r="C48" s="1"/>
      <c r="D48" s="1"/>
      <c r="E48" s="1"/>
      <c r="F48" s="1"/>
    </row>
    <row r="49" spans="1:6" ht="14.25">
      <c r="A49" s="1" t="s">
        <v>90</v>
      </c>
      <c r="B49" s="1">
        <f>B35+B36</f>
        <v>591.297175</v>
      </c>
      <c r="C49" s="1" t="s">
        <v>91</v>
      </c>
      <c r="D49" s="1">
        <f>D35</f>
        <v>591.297175</v>
      </c>
      <c r="E49" s="1" t="s">
        <v>91</v>
      </c>
      <c r="F49" s="1">
        <f>F35</f>
        <v>591.2971749999999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N1" t="s">
        <v>311</v>
      </c>
    </row>
    <row r="2" ht="14.25">
      <c r="C2" t="s">
        <v>312</v>
      </c>
    </row>
    <row r="3" spans="1:14" ht="14.25">
      <c r="A3" t="s">
        <v>178</v>
      </c>
      <c r="N3" t="s">
        <v>3</v>
      </c>
    </row>
    <row r="4" spans="1:11" ht="14.25">
      <c r="A4" t="s">
        <v>313</v>
      </c>
      <c r="C4" t="s">
        <v>314</v>
      </c>
      <c r="D4" t="s">
        <v>315</v>
      </c>
      <c r="E4" t="s">
        <v>316</v>
      </c>
      <c r="F4" t="s">
        <v>317</v>
      </c>
      <c r="G4" t="s">
        <v>318</v>
      </c>
      <c r="K4" t="s">
        <v>319</v>
      </c>
    </row>
    <row r="5" spans="1:14" ht="14.25">
      <c r="A5" t="s">
        <v>103</v>
      </c>
      <c r="B5" t="s">
        <v>104</v>
      </c>
      <c r="G5" t="s">
        <v>106</v>
      </c>
      <c r="H5" t="s">
        <v>186</v>
      </c>
      <c r="I5" t="s">
        <v>187</v>
      </c>
      <c r="J5" t="s">
        <v>188</v>
      </c>
      <c r="K5" t="s">
        <v>106</v>
      </c>
      <c r="L5" t="s">
        <v>186</v>
      </c>
      <c r="M5" t="s">
        <v>187</v>
      </c>
      <c r="N5" t="s">
        <v>188</v>
      </c>
    </row>
    <row r="6" spans="4:14" ht="14.25">
      <c r="D6" t="s">
        <v>106</v>
      </c>
      <c r="G6">
        <f aca="true" t="shared" si="0" ref="G6:N6">G7+G12+G21</f>
        <v>591.297175</v>
      </c>
      <c r="H6">
        <f t="shared" si="0"/>
        <v>493.297175</v>
      </c>
      <c r="I6">
        <f t="shared" si="0"/>
        <v>97.99999999999999</v>
      </c>
      <c r="J6">
        <f t="shared" si="0"/>
        <v>0</v>
      </c>
      <c r="K6">
        <f t="shared" si="0"/>
        <v>591.297175</v>
      </c>
      <c r="L6">
        <f t="shared" si="0"/>
        <v>493.297175</v>
      </c>
      <c r="M6">
        <f t="shared" si="0"/>
        <v>97.99999999999999</v>
      </c>
      <c r="N6">
        <f t="shared" si="0"/>
        <v>0</v>
      </c>
    </row>
    <row r="7" spans="3:14" ht="14.25">
      <c r="C7" t="s">
        <v>320</v>
      </c>
      <c r="D7" t="s">
        <v>321</v>
      </c>
      <c r="G7">
        <f aca="true" t="shared" si="1" ref="G7:N7">SUM(G8:G11)</f>
        <v>410.31980100000004</v>
      </c>
      <c r="H7">
        <f t="shared" si="1"/>
        <v>410.31980100000004</v>
      </c>
      <c r="I7">
        <f t="shared" si="1"/>
        <v>0</v>
      </c>
      <c r="J7">
        <f t="shared" si="1"/>
        <v>0</v>
      </c>
      <c r="K7">
        <f t="shared" si="1"/>
        <v>410.31980100000004</v>
      </c>
      <c r="L7">
        <f t="shared" si="1"/>
        <v>410.31980100000004</v>
      </c>
      <c r="M7">
        <f t="shared" si="1"/>
        <v>0</v>
      </c>
      <c r="N7">
        <f t="shared" si="1"/>
        <v>0</v>
      </c>
    </row>
    <row r="8" spans="3:14" ht="14.25">
      <c r="C8" t="s">
        <v>322</v>
      </c>
      <c r="D8" t="s">
        <v>323</v>
      </c>
      <c r="G8">
        <v>216.8289</v>
      </c>
      <c r="H8">
        <v>216.8289</v>
      </c>
      <c r="I8">
        <v>0</v>
      </c>
      <c r="J8">
        <v>0</v>
      </c>
      <c r="K8">
        <v>216.8289</v>
      </c>
      <c r="L8">
        <v>216.8289</v>
      </c>
      <c r="M8">
        <v>0</v>
      </c>
      <c r="N8">
        <v>0</v>
      </c>
    </row>
    <row r="9" spans="3:14" ht="14.25">
      <c r="C9" t="s">
        <v>324</v>
      </c>
      <c r="D9" t="s">
        <v>325</v>
      </c>
      <c r="G9">
        <v>118.260073</v>
      </c>
      <c r="H9">
        <v>118.260073</v>
      </c>
      <c r="I9">
        <v>0</v>
      </c>
      <c r="J9">
        <v>0</v>
      </c>
      <c r="K9">
        <v>118.260073</v>
      </c>
      <c r="L9">
        <v>118.260073</v>
      </c>
      <c r="M9">
        <v>0</v>
      </c>
      <c r="N9">
        <v>0</v>
      </c>
    </row>
    <row r="10" spans="3:14" ht="14.25">
      <c r="C10" t="s">
        <v>326</v>
      </c>
      <c r="D10" t="s">
        <v>240</v>
      </c>
      <c r="G10">
        <v>32.490828</v>
      </c>
      <c r="H10">
        <v>32.490828</v>
      </c>
      <c r="I10">
        <v>0</v>
      </c>
      <c r="J10">
        <v>0</v>
      </c>
      <c r="K10">
        <v>32.490828</v>
      </c>
      <c r="L10">
        <v>32.490828</v>
      </c>
      <c r="M10">
        <v>0</v>
      </c>
      <c r="N10">
        <v>0</v>
      </c>
    </row>
    <row r="11" spans="3:14" ht="14.25">
      <c r="C11" t="s">
        <v>327</v>
      </c>
      <c r="D11" t="s">
        <v>242</v>
      </c>
      <c r="G11">
        <v>42.74</v>
      </c>
      <c r="H11">
        <v>42.74</v>
      </c>
      <c r="I11">
        <v>0</v>
      </c>
      <c r="J11">
        <v>0</v>
      </c>
      <c r="K11">
        <v>42.74</v>
      </c>
      <c r="L11">
        <v>42.74</v>
      </c>
      <c r="M11">
        <v>0</v>
      </c>
      <c r="N11">
        <v>0</v>
      </c>
    </row>
    <row r="12" spans="3:14" ht="14.25">
      <c r="C12" t="s">
        <v>328</v>
      </c>
      <c r="D12" t="s">
        <v>329</v>
      </c>
      <c r="G12">
        <f aca="true" t="shared" si="2" ref="G12:N12">SUM(G13:G20)</f>
        <v>170.836224</v>
      </c>
      <c r="H12">
        <f t="shared" si="2"/>
        <v>72.83622399999999</v>
      </c>
      <c r="I12">
        <f t="shared" si="2"/>
        <v>97.99999999999999</v>
      </c>
      <c r="J12">
        <f t="shared" si="2"/>
        <v>0</v>
      </c>
      <c r="K12">
        <f t="shared" si="2"/>
        <v>170.836224</v>
      </c>
      <c r="L12">
        <f t="shared" si="2"/>
        <v>72.83622399999999</v>
      </c>
      <c r="M12">
        <f t="shared" si="2"/>
        <v>97.99999999999999</v>
      </c>
      <c r="N12">
        <f t="shared" si="2"/>
        <v>0</v>
      </c>
    </row>
    <row r="13" spans="3:14" ht="14.25">
      <c r="C13" t="s">
        <v>330</v>
      </c>
      <c r="D13" t="s">
        <v>331</v>
      </c>
      <c r="G13">
        <v>131.486224</v>
      </c>
      <c r="H13">
        <v>40.886224</v>
      </c>
      <c r="I13">
        <v>90.6</v>
      </c>
      <c r="J13">
        <v>0</v>
      </c>
      <c r="K13">
        <v>131.486224</v>
      </c>
      <c r="L13">
        <v>40.886224</v>
      </c>
      <c r="M13">
        <v>90.6</v>
      </c>
      <c r="N13">
        <v>0</v>
      </c>
    </row>
    <row r="14" spans="3:14" ht="14.25">
      <c r="C14" t="s">
        <v>332</v>
      </c>
      <c r="D14" t="s">
        <v>254</v>
      </c>
      <c r="G14">
        <v>0.54</v>
      </c>
      <c r="H14">
        <v>0.44</v>
      </c>
      <c r="I14">
        <v>0.1</v>
      </c>
      <c r="J14">
        <v>0</v>
      </c>
      <c r="K14">
        <v>0.54</v>
      </c>
      <c r="L14">
        <v>0.44</v>
      </c>
      <c r="M14">
        <v>0.1</v>
      </c>
      <c r="N14">
        <v>0</v>
      </c>
    </row>
    <row r="15" spans="3:14" ht="14.25">
      <c r="C15" t="s">
        <v>333</v>
      </c>
      <c r="D15" t="s">
        <v>256</v>
      </c>
      <c r="G15">
        <v>0.76</v>
      </c>
      <c r="H15">
        <v>0.76</v>
      </c>
      <c r="I15">
        <v>0</v>
      </c>
      <c r="J15">
        <v>0</v>
      </c>
      <c r="K15">
        <v>0.76</v>
      </c>
      <c r="L15">
        <v>0.76</v>
      </c>
      <c r="M15">
        <v>0</v>
      </c>
      <c r="N15">
        <v>0</v>
      </c>
    </row>
    <row r="16" spans="3:14" ht="14.25">
      <c r="C16" t="s">
        <v>334</v>
      </c>
      <c r="D16" t="s">
        <v>335</v>
      </c>
      <c r="G16">
        <v>2.3</v>
      </c>
      <c r="H16">
        <v>0</v>
      </c>
      <c r="I16">
        <v>2.3</v>
      </c>
      <c r="J16">
        <v>0</v>
      </c>
      <c r="K16">
        <v>2.3</v>
      </c>
      <c r="L16">
        <v>0</v>
      </c>
      <c r="M16">
        <v>2.3</v>
      </c>
      <c r="N16">
        <v>0</v>
      </c>
    </row>
    <row r="17" spans="3:14" ht="14.25">
      <c r="C17" t="s">
        <v>336</v>
      </c>
      <c r="D17" t="s">
        <v>258</v>
      </c>
      <c r="G17">
        <v>7.25</v>
      </c>
      <c r="H17">
        <v>7.05</v>
      </c>
      <c r="I17">
        <v>0.2</v>
      </c>
      <c r="J17">
        <v>0</v>
      </c>
      <c r="K17">
        <v>7.25</v>
      </c>
      <c r="L17">
        <v>7.05</v>
      </c>
      <c r="M17">
        <v>0.2</v>
      </c>
      <c r="N17">
        <v>0</v>
      </c>
    </row>
    <row r="18" spans="3:14" ht="14.25">
      <c r="C18" t="s">
        <v>337</v>
      </c>
      <c r="D18" t="s">
        <v>262</v>
      </c>
      <c r="G18">
        <v>12.5</v>
      </c>
      <c r="H18">
        <v>12.5</v>
      </c>
      <c r="I18">
        <v>0</v>
      </c>
      <c r="J18">
        <v>0</v>
      </c>
      <c r="K18">
        <v>12.5</v>
      </c>
      <c r="L18">
        <v>12.5</v>
      </c>
      <c r="M18">
        <v>0</v>
      </c>
      <c r="N18">
        <v>0</v>
      </c>
    </row>
    <row r="19" spans="3:14" ht="14.25">
      <c r="C19" t="s">
        <v>338</v>
      </c>
      <c r="D19" t="s">
        <v>339</v>
      </c>
      <c r="G19">
        <v>5.5</v>
      </c>
      <c r="H19">
        <v>1.2</v>
      </c>
      <c r="I19">
        <v>4.3</v>
      </c>
      <c r="J19">
        <v>0</v>
      </c>
      <c r="K19">
        <v>5.5</v>
      </c>
      <c r="L19">
        <v>1.2</v>
      </c>
      <c r="M19">
        <v>4.3</v>
      </c>
      <c r="N19">
        <v>0</v>
      </c>
    </row>
    <row r="20" spans="3:14" ht="14.25">
      <c r="C20" t="s">
        <v>340</v>
      </c>
      <c r="D20" t="s">
        <v>265</v>
      </c>
      <c r="G20">
        <v>10.5</v>
      </c>
      <c r="H20">
        <v>10</v>
      </c>
      <c r="I20">
        <v>0.5</v>
      </c>
      <c r="J20">
        <v>0</v>
      </c>
      <c r="K20">
        <v>10.5</v>
      </c>
      <c r="L20">
        <v>10</v>
      </c>
      <c r="M20">
        <v>0.5</v>
      </c>
      <c r="N20">
        <v>0</v>
      </c>
    </row>
    <row r="21" spans="3:14" ht="14.25">
      <c r="C21" t="s">
        <v>341</v>
      </c>
      <c r="D21" t="s">
        <v>191</v>
      </c>
      <c r="G21">
        <f aca="true" t="shared" si="3" ref="G21:N21">SUM(G22:G23)</f>
        <v>10.14115</v>
      </c>
      <c r="H21">
        <f t="shared" si="3"/>
        <v>10.14115</v>
      </c>
      <c r="I21">
        <f t="shared" si="3"/>
        <v>0</v>
      </c>
      <c r="J21">
        <f t="shared" si="3"/>
        <v>0</v>
      </c>
      <c r="K21">
        <f t="shared" si="3"/>
        <v>10.14115</v>
      </c>
      <c r="L21">
        <f t="shared" si="3"/>
        <v>10.14115</v>
      </c>
      <c r="M21">
        <f t="shared" si="3"/>
        <v>0</v>
      </c>
      <c r="N21">
        <f t="shared" si="3"/>
        <v>0</v>
      </c>
    </row>
    <row r="22" spans="3:14" ht="14.25">
      <c r="C22" t="s">
        <v>342</v>
      </c>
      <c r="D22" t="s">
        <v>343</v>
      </c>
      <c r="G22">
        <v>2.1456</v>
      </c>
      <c r="H22">
        <v>2.1456</v>
      </c>
      <c r="I22">
        <v>0</v>
      </c>
      <c r="J22">
        <v>0</v>
      </c>
      <c r="K22">
        <v>2.1456</v>
      </c>
      <c r="L22">
        <v>2.1456</v>
      </c>
      <c r="M22">
        <v>0</v>
      </c>
      <c r="N22">
        <v>0</v>
      </c>
    </row>
    <row r="23" spans="3:14" ht="14.25">
      <c r="C23" t="s">
        <v>344</v>
      </c>
      <c r="D23" t="s">
        <v>345</v>
      </c>
      <c r="G23">
        <v>7.99555</v>
      </c>
      <c r="H23">
        <v>7.99555</v>
      </c>
      <c r="I23">
        <v>0</v>
      </c>
      <c r="J23">
        <v>0</v>
      </c>
      <c r="K23">
        <v>7.99555</v>
      </c>
      <c r="L23">
        <v>7.99555</v>
      </c>
      <c r="M23">
        <v>0</v>
      </c>
      <c r="N23">
        <v>0</v>
      </c>
    </row>
    <row r="24" spans="3:14" ht="14.25">
      <c r="C24" t="s">
        <v>202</v>
      </c>
      <c r="D24" t="s">
        <v>178</v>
      </c>
      <c r="G24">
        <f aca="true" t="shared" si="4" ref="G24:N24">G25+G41+G68</f>
        <v>591.297175</v>
      </c>
      <c r="H24">
        <f t="shared" si="4"/>
        <v>493.297175</v>
      </c>
      <c r="I24">
        <f t="shared" si="4"/>
        <v>98</v>
      </c>
      <c r="J24">
        <f t="shared" si="4"/>
        <v>0</v>
      </c>
      <c r="K24">
        <f t="shared" si="4"/>
        <v>591.297175</v>
      </c>
      <c r="L24">
        <f t="shared" si="4"/>
        <v>493.297175</v>
      </c>
      <c r="M24">
        <f t="shared" si="4"/>
        <v>98</v>
      </c>
      <c r="N24">
        <f t="shared" si="4"/>
        <v>0</v>
      </c>
    </row>
    <row r="25" spans="1:14" ht="14.25">
      <c r="A25" t="s">
        <v>320</v>
      </c>
      <c r="C25" t="s">
        <v>346</v>
      </c>
      <c r="D25" t="s">
        <v>347</v>
      </c>
      <c r="G25">
        <f aca="true" t="shared" si="5" ref="G25:N25">G26+G30+G36+G38</f>
        <v>410.31980100000004</v>
      </c>
      <c r="H25">
        <f t="shared" si="5"/>
        <v>410.31980100000004</v>
      </c>
      <c r="I25">
        <f t="shared" si="5"/>
        <v>0</v>
      </c>
      <c r="J25">
        <f t="shared" si="5"/>
        <v>0</v>
      </c>
      <c r="K25">
        <f t="shared" si="5"/>
        <v>410.31980100000004</v>
      </c>
      <c r="L25">
        <f t="shared" si="5"/>
        <v>410.31980100000004</v>
      </c>
      <c r="M25">
        <f t="shared" si="5"/>
        <v>0</v>
      </c>
      <c r="N25">
        <f t="shared" si="5"/>
        <v>0</v>
      </c>
    </row>
    <row r="26" spans="1:14" ht="14.25">
      <c r="A26" t="s">
        <v>346</v>
      </c>
      <c r="B26" t="s">
        <v>142</v>
      </c>
      <c r="C26" t="s">
        <v>348</v>
      </c>
      <c r="D26" t="s">
        <v>349</v>
      </c>
      <c r="G26">
        <f aca="true" t="shared" si="6" ref="G26:N26">SUM(G27:G29)</f>
        <v>216.8289</v>
      </c>
      <c r="H26">
        <f t="shared" si="6"/>
        <v>216.8289</v>
      </c>
      <c r="I26">
        <f t="shared" si="6"/>
        <v>0</v>
      </c>
      <c r="J26">
        <f t="shared" si="6"/>
        <v>0</v>
      </c>
      <c r="K26">
        <f t="shared" si="6"/>
        <v>216.8289</v>
      </c>
      <c r="L26">
        <f t="shared" si="6"/>
        <v>216.8289</v>
      </c>
      <c r="M26">
        <f t="shared" si="6"/>
        <v>0</v>
      </c>
      <c r="N26">
        <f t="shared" si="6"/>
        <v>0</v>
      </c>
    </row>
    <row r="27" spans="1:14" ht="14.25">
      <c r="A27" t="s">
        <v>350</v>
      </c>
      <c r="B27" t="s">
        <v>351</v>
      </c>
      <c r="C27" t="s">
        <v>352</v>
      </c>
      <c r="D27" t="s">
        <v>352</v>
      </c>
      <c r="E27" t="s">
        <v>353</v>
      </c>
      <c r="F27" t="s">
        <v>354</v>
      </c>
      <c r="G27">
        <v>112.3884</v>
      </c>
      <c r="H27">
        <v>112.3884</v>
      </c>
      <c r="I27">
        <v>0</v>
      </c>
      <c r="J27">
        <v>0</v>
      </c>
      <c r="K27">
        <v>112.3884</v>
      </c>
      <c r="L27">
        <v>112.3884</v>
      </c>
      <c r="M27">
        <v>0</v>
      </c>
      <c r="N27">
        <v>0</v>
      </c>
    </row>
    <row r="28" spans="1:14" ht="14.25">
      <c r="A28" t="s">
        <v>350</v>
      </c>
      <c r="B28" t="s">
        <v>351</v>
      </c>
      <c r="C28" t="s">
        <v>352</v>
      </c>
      <c r="D28" t="s">
        <v>352</v>
      </c>
      <c r="E28" t="s">
        <v>355</v>
      </c>
      <c r="F28" t="s">
        <v>356</v>
      </c>
      <c r="G28">
        <v>95.0748</v>
      </c>
      <c r="H28">
        <v>95.0748</v>
      </c>
      <c r="I28">
        <v>0</v>
      </c>
      <c r="J28">
        <v>0</v>
      </c>
      <c r="K28">
        <v>95.0748</v>
      </c>
      <c r="L28">
        <v>95.0748</v>
      </c>
      <c r="M28">
        <v>0</v>
      </c>
      <c r="N28">
        <v>0</v>
      </c>
    </row>
    <row r="29" spans="1:14" ht="14.25">
      <c r="A29" t="s">
        <v>350</v>
      </c>
      <c r="B29" t="s">
        <v>351</v>
      </c>
      <c r="C29" t="s">
        <v>352</v>
      </c>
      <c r="D29" t="s">
        <v>352</v>
      </c>
      <c r="E29" t="s">
        <v>357</v>
      </c>
      <c r="F29" t="s">
        <v>358</v>
      </c>
      <c r="G29">
        <v>9.3657</v>
      </c>
      <c r="H29">
        <v>9.3657</v>
      </c>
      <c r="I29">
        <v>0</v>
      </c>
      <c r="J29">
        <v>0</v>
      </c>
      <c r="K29">
        <v>9.3657</v>
      </c>
      <c r="L29">
        <v>9.3657</v>
      </c>
      <c r="M29">
        <v>0</v>
      </c>
      <c r="N29">
        <v>0</v>
      </c>
    </row>
    <row r="30" spans="1:14" ht="14.25">
      <c r="A30" t="s">
        <v>346</v>
      </c>
      <c r="B30" t="s">
        <v>144</v>
      </c>
      <c r="C30" t="s">
        <v>359</v>
      </c>
      <c r="D30" t="s">
        <v>360</v>
      </c>
      <c r="G30">
        <f aca="true" t="shared" si="7" ref="G30:N30">SUM(G31:G35)</f>
        <v>118.26007299999999</v>
      </c>
      <c r="H30">
        <f t="shared" si="7"/>
        <v>118.26007299999999</v>
      </c>
      <c r="I30">
        <f t="shared" si="7"/>
        <v>0</v>
      </c>
      <c r="J30">
        <f t="shared" si="7"/>
        <v>0</v>
      </c>
      <c r="K30">
        <f t="shared" si="7"/>
        <v>118.26007299999999</v>
      </c>
      <c r="L30">
        <f t="shared" si="7"/>
        <v>118.26007299999999</v>
      </c>
      <c r="M30">
        <f t="shared" si="7"/>
        <v>0</v>
      </c>
      <c r="N30">
        <f t="shared" si="7"/>
        <v>0</v>
      </c>
    </row>
    <row r="31" spans="1:14" ht="14.25">
      <c r="A31" t="s">
        <v>350</v>
      </c>
      <c r="B31" t="s">
        <v>351</v>
      </c>
      <c r="C31" t="s">
        <v>352</v>
      </c>
      <c r="D31" t="s">
        <v>352</v>
      </c>
      <c r="E31" t="s">
        <v>361</v>
      </c>
      <c r="F31" t="s">
        <v>362</v>
      </c>
      <c r="G31">
        <v>48.843792</v>
      </c>
      <c r="H31">
        <v>48.843792</v>
      </c>
      <c r="I31">
        <v>0</v>
      </c>
      <c r="J31">
        <v>0</v>
      </c>
      <c r="K31">
        <v>48.843792</v>
      </c>
      <c r="L31">
        <v>48.843792</v>
      </c>
      <c r="M31">
        <v>0</v>
      </c>
      <c r="N31">
        <v>0</v>
      </c>
    </row>
    <row r="32" spans="1:14" ht="14.25">
      <c r="A32" t="s">
        <v>350</v>
      </c>
      <c r="B32" t="s">
        <v>351</v>
      </c>
      <c r="C32" t="s">
        <v>352</v>
      </c>
      <c r="D32" t="s">
        <v>352</v>
      </c>
      <c r="E32" t="s">
        <v>363</v>
      </c>
      <c r="F32" t="s">
        <v>364</v>
      </c>
      <c r="G32">
        <v>33.18324</v>
      </c>
      <c r="H32">
        <v>33.18324</v>
      </c>
      <c r="I32">
        <v>0</v>
      </c>
      <c r="J32">
        <v>0</v>
      </c>
      <c r="K32">
        <v>33.18324</v>
      </c>
      <c r="L32">
        <v>33.18324</v>
      </c>
      <c r="M32">
        <v>0</v>
      </c>
      <c r="N32">
        <v>0</v>
      </c>
    </row>
    <row r="33" spans="1:14" ht="14.25">
      <c r="A33" t="s">
        <v>350</v>
      </c>
      <c r="B33" t="s">
        <v>351</v>
      </c>
      <c r="C33" t="s">
        <v>352</v>
      </c>
      <c r="D33" t="s">
        <v>352</v>
      </c>
      <c r="E33" t="s">
        <v>365</v>
      </c>
      <c r="F33" t="s">
        <v>366</v>
      </c>
      <c r="G33">
        <v>21.829123</v>
      </c>
      <c r="H33">
        <v>21.829123</v>
      </c>
      <c r="I33">
        <v>0</v>
      </c>
      <c r="J33">
        <v>0</v>
      </c>
      <c r="K33">
        <v>21.829123</v>
      </c>
      <c r="L33">
        <v>21.829123</v>
      </c>
      <c r="M33">
        <v>0</v>
      </c>
      <c r="N33">
        <v>0</v>
      </c>
    </row>
    <row r="34" spans="1:14" ht="14.25">
      <c r="A34" t="s">
        <v>350</v>
      </c>
      <c r="B34" t="s">
        <v>351</v>
      </c>
      <c r="C34" t="s">
        <v>352</v>
      </c>
      <c r="D34" t="s">
        <v>352</v>
      </c>
      <c r="E34" t="s">
        <v>367</v>
      </c>
      <c r="F34" t="s">
        <v>368</v>
      </c>
      <c r="G34">
        <v>12.975722</v>
      </c>
      <c r="H34">
        <v>12.975722</v>
      </c>
      <c r="I34">
        <v>0</v>
      </c>
      <c r="J34">
        <v>0</v>
      </c>
      <c r="K34">
        <v>12.975722</v>
      </c>
      <c r="L34">
        <v>12.975722</v>
      </c>
      <c r="M34">
        <v>0</v>
      </c>
      <c r="N34">
        <v>0</v>
      </c>
    </row>
    <row r="35" spans="1:14" ht="14.25">
      <c r="A35" t="s">
        <v>350</v>
      </c>
      <c r="B35" t="s">
        <v>351</v>
      </c>
      <c r="C35" t="s">
        <v>352</v>
      </c>
      <c r="D35" t="s">
        <v>352</v>
      </c>
      <c r="E35" t="s">
        <v>369</v>
      </c>
      <c r="F35" t="s">
        <v>370</v>
      </c>
      <c r="G35">
        <v>1.428196</v>
      </c>
      <c r="H35">
        <v>1.428196</v>
      </c>
      <c r="I35">
        <v>0</v>
      </c>
      <c r="J35">
        <v>0</v>
      </c>
      <c r="K35">
        <v>1.428196</v>
      </c>
      <c r="L35">
        <v>1.428196</v>
      </c>
      <c r="M35">
        <v>0</v>
      </c>
      <c r="N35">
        <v>0</v>
      </c>
    </row>
    <row r="36" spans="1:14" ht="14.25">
      <c r="A36" t="s">
        <v>346</v>
      </c>
      <c r="B36" t="s">
        <v>168</v>
      </c>
      <c r="C36" t="s">
        <v>371</v>
      </c>
      <c r="D36" t="s">
        <v>176</v>
      </c>
      <c r="G36">
        <f aca="true" t="shared" si="8" ref="G36:N36">G37</f>
        <v>32.490828</v>
      </c>
      <c r="H36">
        <f t="shared" si="8"/>
        <v>32.490828</v>
      </c>
      <c r="I36">
        <f t="shared" si="8"/>
        <v>0</v>
      </c>
      <c r="J36">
        <f t="shared" si="8"/>
        <v>0</v>
      </c>
      <c r="K36">
        <f t="shared" si="8"/>
        <v>32.490828</v>
      </c>
      <c r="L36">
        <f t="shared" si="8"/>
        <v>32.490828</v>
      </c>
      <c r="M36">
        <f t="shared" si="8"/>
        <v>0</v>
      </c>
      <c r="N36">
        <f t="shared" si="8"/>
        <v>0</v>
      </c>
    </row>
    <row r="37" spans="1:14" ht="14.25">
      <c r="A37" t="s">
        <v>350</v>
      </c>
      <c r="B37" t="s">
        <v>351</v>
      </c>
      <c r="C37" t="s">
        <v>352</v>
      </c>
      <c r="D37" t="s">
        <v>352</v>
      </c>
      <c r="E37" t="s">
        <v>372</v>
      </c>
      <c r="F37" t="s">
        <v>373</v>
      </c>
      <c r="G37">
        <v>32.490828</v>
      </c>
      <c r="H37">
        <v>32.490828</v>
      </c>
      <c r="I37">
        <v>0</v>
      </c>
      <c r="J37">
        <v>0</v>
      </c>
      <c r="K37">
        <v>32.490828</v>
      </c>
      <c r="L37">
        <v>32.490828</v>
      </c>
      <c r="M37">
        <v>0</v>
      </c>
      <c r="N37">
        <v>0</v>
      </c>
    </row>
    <row r="38" spans="1:14" ht="14.25">
      <c r="A38" t="s">
        <v>346</v>
      </c>
      <c r="B38" t="s">
        <v>241</v>
      </c>
      <c r="C38" t="s">
        <v>374</v>
      </c>
      <c r="D38" t="s">
        <v>279</v>
      </c>
      <c r="G38">
        <f aca="true" t="shared" si="9" ref="G38:N38">SUM(G39:G40)</f>
        <v>42.74</v>
      </c>
      <c r="H38">
        <f t="shared" si="9"/>
        <v>42.74</v>
      </c>
      <c r="I38">
        <f t="shared" si="9"/>
        <v>0</v>
      </c>
      <c r="J38">
        <f t="shared" si="9"/>
        <v>0</v>
      </c>
      <c r="K38">
        <f t="shared" si="9"/>
        <v>42.74</v>
      </c>
      <c r="L38">
        <f t="shared" si="9"/>
        <v>42.74</v>
      </c>
      <c r="M38">
        <f t="shared" si="9"/>
        <v>0</v>
      </c>
      <c r="N38">
        <f t="shared" si="9"/>
        <v>0</v>
      </c>
    </row>
    <row r="39" spans="1:14" ht="14.25">
      <c r="A39" t="s">
        <v>350</v>
      </c>
      <c r="B39" t="s">
        <v>351</v>
      </c>
      <c r="C39" t="s">
        <v>352</v>
      </c>
      <c r="D39" t="s">
        <v>352</v>
      </c>
      <c r="E39" t="s">
        <v>375</v>
      </c>
      <c r="F39" t="s">
        <v>376</v>
      </c>
      <c r="G39">
        <v>11.6</v>
      </c>
      <c r="H39">
        <v>11.6</v>
      </c>
      <c r="I39">
        <v>0</v>
      </c>
      <c r="J39">
        <v>0</v>
      </c>
      <c r="K39">
        <v>11.6</v>
      </c>
      <c r="L39">
        <v>11.6</v>
      </c>
      <c r="M39">
        <v>0</v>
      </c>
      <c r="N39">
        <v>0</v>
      </c>
    </row>
    <row r="40" spans="1:14" ht="14.25">
      <c r="A40" t="s">
        <v>350</v>
      </c>
      <c r="B40" t="s">
        <v>351</v>
      </c>
      <c r="C40" t="s">
        <v>352</v>
      </c>
      <c r="D40" t="s">
        <v>352</v>
      </c>
      <c r="E40" t="s">
        <v>377</v>
      </c>
      <c r="F40" t="s">
        <v>378</v>
      </c>
      <c r="G40">
        <v>31.14</v>
      </c>
      <c r="H40">
        <v>31.14</v>
      </c>
      <c r="I40">
        <v>0</v>
      </c>
      <c r="J40">
        <v>0</v>
      </c>
      <c r="K40">
        <v>31.14</v>
      </c>
      <c r="L40">
        <v>31.14</v>
      </c>
      <c r="M40">
        <v>0</v>
      </c>
      <c r="N40">
        <v>0</v>
      </c>
    </row>
    <row r="41" spans="1:14" ht="14.25">
      <c r="A41" t="s">
        <v>328</v>
      </c>
      <c r="C41" t="s">
        <v>379</v>
      </c>
      <c r="D41" t="s">
        <v>380</v>
      </c>
      <c r="G41">
        <f aca="true" t="shared" si="10" ref="G41:N41">G42+G53+G55+G57+G60+G62+G64+G66</f>
        <v>170.836224</v>
      </c>
      <c r="H41">
        <f t="shared" si="10"/>
        <v>72.83622399999999</v>
      </c>
      <c r="I41">
        <f t="shared" si="10"/>
        <v>98</v>
      </c>
      <c r="J41">
        <f t="shared" si="10"/>
        <v>0</v>
      </c>
      <c r="K41">
        <f t="shared" si="10"/>
        <v>170.836224</v>
      </c>
      <c r="L41">
        <f t="shared" si="10"/>
        <v>72.83622399999999</v>
      </c>
      <c r="M41">
        <f t="shared" si="10"/>
        <v>98</v>
      </c>
      <c r="N41">
        <f t="shared" si="10"/>
        <v>0</v>
      </c>
    </row>
    <row r="42" spans="1:14" ht="14.25">
      <c r="A42" t="s">
        <v>379</v>
      </c>
      <c r="B42" t="s">
        <v>142</v>
      </c>
      <c r="C42" t="s">
        <v>381</v>
      </c>
      <c r="D42" t="s">
        <v>382</v>
      </c>
      <c r="G42">
        <f aca="true" t="shared" si="11" ref="G42:N42">SUM(G43:G52)</f>
        <v>131.486224</v>
      </c>
      <c r="H42">
        <f t="shared" si="11"/>
        <v>40.886224</v>
      </c>
      <c r="I42">
        <f t="shared" si="11"/>
        <v>90.60000000000001</v>
      </c>
      <c r="J42">
        <f t="shared" si="11"/>
        <v>0</v>
      </c>
      <c r="K42">
        <f t="shared" si="11"/>
        <v>131.486224</v>
      </c>
      <c r="L42">
        <f t="shared" si="11"/>
        <v>40.886224</v>
      </c>
      <c r="M42">
        <f t="shared" si="11"/>
        <v>90.60000000000001</v>
      </c>
      <c r="N42">
        <f t="shared" si="11"/>
        <v>0</v>
      </c>
    </row>
    <row r="43" spans="1:14" ht="14.25">
      <c r="A43" t="s">
        <v>350</v>
      </c>
      <c r="B43" t="s">
        <v>351</v>
      </c>
      <c r="C43" t="s">
        <v>352</v>
      </c>
      <c r="D43" t="s">
        <v>352</v>
      </c>
      <c r="E43" t="s">
        <v>383</v>
      </c>
      <c r="F43" t="s">
        <v>384</v>
      </c>
      <c r="G43">
        <v>49.68</v>
      </c>
      <c r="H43">
        <v>5.5</v>
      </c>
      <c r="I43">
        <v>44.18</v>
      </c>
      <c r="J43">
        <v>0</v>
      </c>
      <c r="K43">
        <v>49.68</v>
      </c>
      <c r="L43">
        <v>5.5</v>
      </c>
      <c r="M43">
        <v>44.18</v>
      </c>
      <c r="N43">
        <v>0</v>
      </c>
    </row>
    <row r="44" spans="1:14" ht="14.25">
      <c r="A44" t="s">
        <v>350</v>
      </c>
      <c r="B44" t="s">
        <v>351</v>
      </c>
      <c r="C44" t="s">
        <v>352</v>
      </c>
      <c r="D44" t="s">
        <v>352</v>
      </c>
      <c r="E44" t="s">
        <v>385</v>
      </c>
      <c r="F44" t="s">
        <v>386</v>
      </c>
      <c r="G44">
        <v>8</v>
      </c>
      <c r="H44">
        <v>1</v>
      </c>
      <c r="I44">
        <v>7</v>
      </c>
      <c r="J44">
        <v>0</v>
      </c>
      <c r="K44">
        <v>8</v>
      </c>
      <c r="L44">
        <v>1</v>
      </c>
      <c r="M44">
        <v>7</v>
      </c>
      <c r="N44">
        <v>0</v>
      </c>
    </row>
    <row r="45" spans="1:14" ht="14.25">
      <c r="A45" t="s">
        <v>350</v>
      </c>
      <c r="B45" t="s">
        <v>351</v>
      </c>
      <c r="C45" t="s">
        <v>352</v>
      </c>
      <c r="D45" t="s">
        <v>352</v>
      </c>
      <c r="E45" t="s">
        <v>387</v>
      </c>
      <c r="F45" t="s">
        <v>388</v>
      </c>
      <c r="G45">
        <v>0.95</v>
      </c>
      <c r="H45">
        <v>0.5</v>
      </c>
      <c r="I45">
        <v>0.45</v>
      </c>
      <c r="J45">
        <v>0</v>
      </c>
      <c r="K45">
        <v>0.95</v>
      </c>
      <c r="L45">
        <v>0.5</v>
      </c>
      <c r="M45">
        <v>0.45</v>
      </c>
      <c r="N45">
        <v>0</v>
      </c>
    </row>
    <row r="46" spans="1:14" ht="14.25">
      <c r="A46" t="s">
        <v>350</v>
      </c>
      <c r="B46" t="s">
        <v>351</v>
      </c>
      <c r="C46" t="s">
        <v>352</v>
      </c>
      <c r="D46" t="s">
        <v>352</v>
      </c>
      <c r="E46" t="s">
        <v>389</v>
      </c>
      <c r="F46" t="s">
        <v>390</v>
      </c>
      <c r="G46">
        <v>8.55</v>
      </c>
      <c r="H46">
        <v>0.5</v>
      </c>
      <c r="I46">
        <v>8.05</v>
      </c>
      <c r="J46">
        <v>0</v>
      </c>
      <c r="K46">
        <v>8.55</v>
      </c>
      <c r="L46">
        <v>0.5</v>
      </c>
      <c r="M46">
        <v>8.05</v>
      </c>
      <c r="N46">
        <v>0</v>
      </c>
    </row>
    <row r="47" spans="1:14" ht="14.25">
      <c r="A47" t="s">
        <v>350</v>
      </c>
      <c r="B47" t="s">
        <v>351</v>
      </c>
      <c r="C47" t="s">
        <v>352</v>
      </c>
      <c r="D47" t="s">
        <v>352</v>
      </c>
      <c r="E47" t="s">
        <v>391</v>
      </c>
      <c r="F47" t="s">
        <v>392</v>
      </c>
      <c r="G47">
        <v>15.748</v>
      </c>
      <c r="H47">
        <v>4.428</v>
      </c>
      <c r="I47">
        <v>11.32</v>
      </c>
      <c r="J47">
        <v>0</v>
      </c>
      <c r="K47">
        <v>15.748</v>
      </c>
      <c r="L47">
        <v>4.428</v>
      </c>
      <c r="M47">
        <v>11.32</v>
      </c>
      <c r="N47">
        <v>0</v>
      </c>
    </row>
    <row r="48" spans="1:14" ht="14.25">
      <c r="A48" t="s">
        <v>350</v>
      </c>
      <c r="B48" t="s">
        <v>351</v>
      </c>
      <c r="C48" t="s">
        <v>352</v>
      </c>
      <c r="D48" t="s">
        <v>352</v>
      </c>
      <c r="E48" t="s">
        <v>393</v>
      </c>
      <c r="F48" t="s">
        <v>394</v>
      </c>
      <c r="G48">
        <v>16.9</v>
      </c>
      <c r="H48">
        <v>1</v>
      </c>
      <c r="I48">
        <v>15.9</v>
      </c>
      <c r="J48">
        <v>0</v>
      </c>
      <c r="K48">
        <v>16.9</v>
      </c>
      <c r="L48">
        <v>1</v>
      </c>
      <c r="M48">
        <v>15.9</v>
      </c>
      <c r="N48">
        <v>0</v>
      </c>
    </row>
    <row r="49" spans="1:14" ht="14.25">
      <c r="A49" t="s">
        <v>350</v>
      </c>
      <c r="B49" t="s">
        <v>351</v>
      </c>
      <c r="C49" t="s">
        <v>352</v>
      </c>
      <c r="D49" t="s">
        <v>352</v>
      </c>
      <c r="E49" t="s">
        <v>395</v>
      </c>
      <c r="F49" t="s">
        <v>396</v>
      </c>
      <c r="G49">
        <v>2.2</v>
      </c>
      <c r="H49">
        <v>0</v>
      </c>
      <c r="I49">
        <v>2.2</v>
      </c>
      <c r="J49">
        <v>0</v>
      </c>
      <c r="K49">
        <v>2.2</v>
      </c>
      <c r="L49">
        <v>0</v>
      </c>
      <c r="M49">
        <v>2.2</v>
      </c>
      <c r="N49">
        <v>0</v>
      </c>
    </row>
    <row r="50" spans="1:14" ht="14.25">
      <c r="A50" t="s">
        <v>350</v>
      </c>
      <c r="B50" t="s">
        <v>351</v>
      </c>
      <c r="C50" t="s">
        <v>352</v>
      </c>
      <c r="D50" t="s">
        <v>352</v>
      </c>
      <c r="E50" t="s">
        <v>397</v>
      </c>
      <c r="F50" t="s">
        <v>398</v>
      </c>
      <c r="G50">
        <v>4.558224</v>
      </c>
      <c r="H50">
        <v>4.558224</v>
      </c>
      <c r="I50">
        <v>0</v>
      </c>
      <c r="J50">
        <v>0</v>
      </c>
      <c r="K50">
        <v>4.558224</v>
      </c>
      <c r="L50">
        <v>4.558224</v>
      </c>
      <c r="M50">
        <v>0</v>
      </c>
      <c r="N50">
        <v>0</v>
      </c>
    </row>
    <row r="51" spans="1:14" ht="14.25">
      <c r="A51" t="s">
        <v>350</v>
      </c>
      <c r="B51" t="s">
        <v>351</v>
      </c>
      <c r="C51" t="s">
        <v>352</v>
      </c>
      <c r="D51" t="s">
        <v>352</v>
      </c>
      <c r="E51" t="s">
        <v>399</v>
      </c>
      <c r="F51" t="s">
        <v>400</v>
      </c>
      <c r="G51">
        <v>1.5</v>
      </c>
      <c r="H51">
        <v>0</v>
      </c>
      <c r="I51">
        <v>1.5</v>
      </c>
      <c r="J51">
        <v>0</v>
      </c>
      <c r="K51">
        <v>1.5</v>
      </c>
      <c r="L51">
        <v>0</v>
      </c>
      <c r="M51">
        <v>1.5</v>
      </c>
      <c r="N51">
        <v>0</v>
      </c>
    </row>
    <row r="52" spans="1:14" ht="14.25">
      <c r="A52" t="s">
        <v>350</v>
      </c>
      <c r="B52" t="s">
        <v>351</v>
      </c>
      <c r="C52" t="s">
        <v>352</v>
      </c>
      <c r="D52" t="s">
        <v>352</v>
      </c>
      <c r="E52" t="s">
        <v>401</v>
      </c>
      <c r="F52" t="s">
        <v>402</v>
      </c>
      <c r="G52">
        <v>23.4</v>
      </c>
      <c r="H52">
        <v>23.4</v>
      </c>
      <c r="I52">
        <v>0</v>
      </c>
      <c r="J52">
        <v>0</v>
      </c>
      <c r="K52">
        <v>23.4</v>
      </c>
      <c r="L52">
        <v>23.4</v>
      </c>
      <c r="M52">
        <v>0</v>
      </c>
      <c r="N52">
        <v>0</v>
      </c>
    </row>
    <row r="53" spans="1:14" ht="14.25">
      <c r="A53" t="s">
        <v>379</v>
      </c>
      <c r="B53" t="s">
        <v>144</v>
      </c>
      <c r="C53" t="s">
        <v>403</v>
      </c>
      <c r="D53" t="s">
        <v>287</v>
      </c>
      <c r="G53">
        <f aca="true" t="shared" si="12" ref="G53:N53">G54</f>
        <v>0.54</v>
      </c>
      <c r="H53">
        <f t="shared" si="12"/>
        <v>0.44</v>
      </c>
      <c r="I53">
        <f t="shared" si="12"/>
        <v>0.1</v>
      </c>
      <c r="J53">
        <f t="shared" si="12"/>
        <v>0</v>
      </c>
      <c r="K53">
        <f t="shared" si="12"/>
        <v>0.54</v>
      </c>
      <c r="L53">
        <f t="shared" si="12"/>
        <v>0.44</v>
      </c>
      <c r="M53">
        <f t="shared" si="12"/>
        <v>0.1</v>
      </c>
      <c r="N53">
        <f t="shared" si="12"/>
        <v>0</v>
      </c>
    </row>
    <row r="54" spans="1:14" ht="14.25">
      <c r="A54" t="s">
        <v>350</v>
      </c>
      <c r="B54" t="s">
        <v>351</v>
      </c>
      <c r="C54" t="s">
        <v>352</v>
      </c>
      <c r="D54" t="s">
        <v>352</v>
      </c>
      <c r="E54" t="s">
        <v>404</v>
      </c>
      <c r="F54" t="s">
        <v>405</v>
      </c>
      <c r="G54">
        <v>0.54</v>
      </c>
      <c r="H54">
        <v>0.44</v>
      </c>
      <c r="I54">
        <v>0.1</v>
      </c>
      <c r="J54">
        <v>0</v>
      </c>
      <c r="K54">
        <v>0.54</v>
      </c>
      <c r="L54">
        <v>0.44</v>
      </c>
      <c r="M54">
        <v>0.1</v>
      </c>
      <c r="N54">
        <v>0</v>
      </c>
    </row>
    <row r="55" spans="1:14" ht="14.25">
      <c r="A55" t="s">
        <v>379</v>
      </c>
      <c r="B55" t="s">
        <v>168</v>
      </c>
      <c r="C55" t="s">
        <v>406</v>
      </c>
      <c r="D55" t="s">
        <v>288</v>
      </c>
      <c r="G55">
        <f aca="true" t="shared" si="13" ref="G55:N55">G56</f>
        <v>0.76</v>
      </c>
      <c r="H55">
        <f t="shared" si="13"/>
        <v>0.76</v>
      </c>
      <c r="I55">
        <f t="shared" si="13"/>
        <v>0</v>
      </c>
      <c r="J55">
        <f t="shared" si="13"/>
        <v>0</v>
      </c>
      <c r="K55">
        <f t="shared" si="13"/>
        <v>0.76</v>
      </c>
      <c r="L55">
        <f t="shared" si="13"/>
        <v>0.76</v>
      </c>
      <c r="M55">
        <f t="shared" si="13"/>
        <v>0</v>
      </c>
      <c r="N55">
        <f t="shared" si="13"/>
        <v>0</v>
      </c>
    </row>
    <row r="56" spans="1:14" ht="14.25">
      <c r="A56" t="s">
        <v>350</v>
      </c>
      <c r="B56" t="s">
        <v>351</v>
      </c>
      <c r="C56" t="s">
        <v>352</v>
      </c>
      <c r="D56" t="s">
        <v>352</v>
      </c>
      <c r="E56" t="s">
        <v>407</v>
      </c>
      <c r="F56" t="s">
        <v>408</v>
      </c>
      <c r="G56">
        <v>0.76</v>
      </c>
      <c r="H56">
        <v>0.76</v>
      </c>
      <c r="I56">
        <v>0</v>
      </c>
      <c r="J56">
        <v>0</v>
      </c>
      <c r="K56">
        <v>0.76</v>
      </c>
      <c r="L56">
        <v>0.76</v>
      </c>
      <c r="M56">
        <v>0</v>
      </c>
      <c r="N56">
        <v>0</v>
      </c>
    </row>
    <row r="57" spans="1:14" ht="14.25">
      <c r="A57" t="s">
        <v>379</v>
      </c>
      <c r="B57" t="s">
        <v>151</v>
      </c>
      <c r="C57" t="s">
        <v>409</v>
      </c>
      <c r="D57" t="s">
        <v>410</v>
      </c>
      <c r="G57">
        <f aca="true" t="shared" si="14" ref="G57:N57">SUM(G58:G59)</f>
        <v>2.3</v>
      </c>
      <c r="H57">
        <f t="shared" si="14"/>
        <v>0</v>
      </c>
      <c r="I57">
        <f t="shared" si="14"/>
        <v>2.3</v>
      </c>
      <c r="J57">
        <f t="shared" si="14"/>
        <v>0</v>
      </c>
      <c r="K57">
        <f t="shared" si="14"/>
        <v>2.3</v>
      </c>
      <c r="L57">
        <f t="shared" si="14"/>
        <v>0</v>
      </c>
      <c r="M57">
        <f t="shared" si="14"/>
        <v>2.3</v>
      </c>
      <c r="N57">
        <f t="shared" si="14"/>
        <v>0</v>
      </c>
    </row>
    <row r="58" spans="1:14" ht="14.25">
      <c r="A58" t="s">
        <v>350</v>
      </c>
      <c r="B58" t="s">
        <v>351</v>
      </c>
      <c r="C58" t="s">
        <v>352</v>
      </c>
      <c r="D58" t="s">
        <v>352</v>
      </c>
      <c r="E58" t="s">
        <v>411</v>
      </c>
      <c r="F58" t="s">
        <v>412</v>
      </c>
      <c r="G58">
        <v>1</v>
      </c>
      <c r="H58">
        <v>0</v>
      </c>
      <c r="I58">
        <v>1</v>
      </c>
      <c r="J58">
        <v>0</v>
      </c>
      <c r="K58">
        <v>1</v>
      </c>
      <c r="L58">
        <v>0</v>
      </c>
      <c r="M58">
        <v>1</v>
      </c>
      <c r="N58">
        <v>0</v>
      </c>
    </row>
    <row r="59" spans="1:14" ht="14.25">
      <c r="A59" t="s">
        <v>350</v>
      </c>
      <c r="B59" t="s">
        <v>351</v>
      </c>
      <c r="C59" t="s">
        <v>352</v>
      </c>
      <c r="D59" t="s">
        <v>352</v>
      </c>
      <c r="E59" t="s">
        <v>413</v>
      </c>
      <c r="F59" t="s">
        <v>414</v>
      </c>
      <c r="G59">
        <v>1.3</v>
      </c>
      <c r="H59">
        <v>0</v>
      </c>
      <c r="I59">
        <v>1.3</v>
      </c>
      <c r="J59">
        <v>0</v>
      </c>
      <c r="K59">
        <v>1.3</v>
      </c>
      <c r="L59">
        <v>0</v>
      </c>
      <c r="M59">
        <v>1.3</v>
      </c>
      <c r="N59">
        <v>0</v>
      </c>
    </row>
    <row r="60" spans="1:14" ht="14.25">
      <c r="A60" t="s">
        <v>379</v>
      </c>
      <c r="B60" t="s">
        <v>230</v>
      </c>
      <c r="C60" t="s">
        <v>415</v>
      </c>
      <c r="D60" t="s">
        <v>289</v>
      </c>
      <c r="G60">
        <f aca="true" t="shared" si="15" ref="G60:N60">G61</f>
        <v>7.25</v>
      </c>
      <c r="H60">
        <f t="shared" si="15"/>
        <v>7.05</v>
      </c>
      <c r="I60">
        <f t="shared" si="15"/>
        <v>0.2</v>
      </c>
      <c r="J60">
        <f t="shared" si="15"/>
        <v>0</v>
      </c>
      <c r="K60">
        <f t="shared" si="15"/>
        <v>7.25</v>
      </c>
      <c r="L60">
        <f t="shared" si="15"/>
        <v>7.05</v>
      </c>
      <c r="M60">
        <f t="shared" si="15"/>
        <v>0.2</v>
      </c>
      <c r="N60">
        <f t="shared" si="15"/>
        <v>0</v>
      </c>
    </row>
    <row r="61" spans="1:14" ht="14.25">
      <c r="A61" t="s">
        <v>350</v>
      </c>
      <c r="B61" t="s">
        <v>351</v>
      </c>
      <c r="C61" t="s">
        <v>352</v>
      </c>
      <c r="D61" t="s">
        <v>352</v>
      </c>
      <c r="E61" t="s">
        <v>416</v>
      </c>
      <c r="F61" t="s">
        <v>417</v>
      </c>
      <c r="G61">
        <v>7.25</v>
      </c>
      <c r="H61">
        <v>7.05</v>
      </c>
      <c r="I61">
        <v>0.2</v>
      </c>
      <c r="J61">
        <v>0</v>
      </c>
      <c r="K61">
        <v>7.25</v>
      </c>
      <c r="L61">
        <v>7.05</v>
      </c>
      <c r="M61">
        <v>0.2</v>
      </c>
      <c r="N61">
        <v>0</v>
      </c>
    </row>
    <row r="62" spans="1:14" ht="14.25">
      <c r="A62" t="s">
        <v>379</v>
      </c>
      <c r="B62" t="s">
        <v>156</v>
      </c>
      <c r="C62" t="s">
        <v>418</v>
      </c>
      <c r="D62" t="s">
        <v>291</v>
      </c>
      <c r="G62">
        <f aca="true" t="shared" si="16" ref="G62:N62">G63</f>
        <v>12.5</v>
      </c>
      <c r="H62">
        <f t="shared" si="16"/>
        <v>12.5</v>
      </c>
      <c r="I62">
        <f t="shared" si="16"/>
        <v>0</v>
      </c>
      <c r="J62">
        <f t="shared" si="16"/>
        <v>0</v>
      </c>
      <c r="K62">
        <f t="shared" si="16"/>
        <v>12.5</v>
      </c>
      <c r="L62">
        <f t="shared" si="16"/>
        <v>12.5</v>
      </c>
      <c r="M62">
        <f t="shared" si="16"/>
        <v>0</v>
      </c>
      <c r="N62">
        <f t="shared" si="16"/>
        <v>0</v>
      </c>
    </row>
    <row r="63" spans="1:14" ht="14.25">
      <c r="A63" t="s">
        <v>350</v>
      </c>
      <c r="B63" t="s">
        <v>351</v>
      </c>
      <c r="C63" t="s">
        <v>352</v>
      </c>
      <c r="D63" t="s">
        <v>352</v>
      </c>
      <c r="E63" t="s">
        <v>419</v>
      </c>
      <c r="F63" t="s">
        <v>420</v>
      </c>
      <c r="G63">
        <v>12.5</v>
      </c>
      <c r="H63">
        <v>12.5</v>
      </c>
      <c r="I63">
        <v>0</v>
      </c>
      <c r="J63">
        <v>0</v>
      </c>
      <c r="K63">
        <v>12.5</v>
      </c>
      <c r="L63">
        <v>12.5</v>
      </c>
      <c r="M63">
        <v>0</v>
      </c>
      <c r="N63">
        <v>0</v>
      </c>
    </row>
    <row r="64" spans="1:14" ht="14.25">
      <c r="A64" t="s">
        <v>379</v>
      </c>
      <c r="B64" t="s">
        <v>233</v>
      </c>
      <c r="C64" t="s">
        <v>421</v>
      </c>
      <c r="D64" t="s">
        <v>422</v>
      </c>
      <c r="G64">
        <f aca="true" t="shared" si="17" ref="G64:N64">G65</f>
        <v>5.5</v>
      </c>
      <c r="H64">
        <f t="shared" si="17"/>
        <v>1.2</v>
      </c>
      <c r="I64">
        <f t="shared" si="17"/>
        <v>4.3</v>
      </c>
      <c r="J64">
        <f t="shared" si="17"/>
        <v>0</v>
      </c>
      <c r="K64">
        <f t="shared" si="17"/>
        <v>5.5</v>
      </c>
      <c r="L64">
        <f t="shared" si="17"/>
        <v>1.2</v>
      </c>
      <c r="M64">
        <f t="shared" si="17"/>
        <v>4.3</v>
      </c>
      <c r="N64">
        <f t="shared" si="17"/>
        <v>0</v>
      </c>
    </row>
    <row r="65" spans="1:14" ht="14.25">
      <c r="A65" t="s">
        <v>350</v>
      </c>
      <c r="B65" t="s">
        <v>351</v>
      </c>
      <c r="C65" t="s">
        <v>352</v>
      </c>
      <c r="D65" t="s">
        <v>352</v>
      </c>
      <c r="E65" t="s">
        <v>423</v>
      </c>
      <c r="F65" t="s">
        <v>424</v>
      </c>
      <c r="G65">
        <v>5.5</v>
      </c>
      <c r="H65">
        <v>1.2</v>
      </c>
      <c r="I65">
        <v>4.3</v>
      </c>
      <c r="J65">
        <v>0</v>
      </c>
      <c r="K65">
        <v>5.5</v>
      </c>
      <c r="L65">
        <v>1.2</v>
      </c>
      <c r="M65">
        <v>4.3</v>
      </c>
      <c r="N65">
        <v>0</v>
      </c>
    </row>
    <row r="66" spans="1:14" ht="14.25">
      <c r="A66" t="s">
        <v>379</v>
      </c>
      <c r="B66" t="s">
        <v>241</v>
      </c>
      <c r="C66" t="s">
        <v>425</v>
      </c>
      <c r="D66" t="s">
        <v>293</v>
      </c>
      <c r="G66">
        <f aca="true" t="shared" si="18" ref="G66:N66">G67</f>
        <v>10.5</v>
      </c>
      <c r="H66">
        <f t="shared" si="18"/>
        <v>10</v>
      </c>
      <c r="I66">
        <f t="shared" si="18"/>
        <v>0.5</v>
      </c>
      <c r="J66">
        <f t="shared" si="18"/>
        <v>0</v>
      </c>
      <c r="K66">
        <f t="shared" si="18"/>
        <v>10.5</v>
      </c>
      <c r="L66">
        <f t="shared" si="18"/>
        <v>10</v>
      </c>
      <c r="M66">
        <f t="shared" si="18"/>
        <v>0.5</v>
      </c>
      <c r="N66">
        <f t="shared" si="18"/>
        <v>0</v>
      </c>
    </row>
    <row r="67" spans="1:14" ht="14.25">
      <c r="A67" t="s">
        <v>350</v>
      </c>
      <c r="B67" t="s">
        <v>351</v>
      </c>
      <c r="C67" t="s">
        <v>352</v>
      </c>
      <c r="D67" t="s">
        <v>352</v>
      </c>
      <c r="E67" t="s">
        <v>426</v>
      </c>
      <c r="F67" t="s">
        <v>427</v>
      </c>
      <c r="G67">
        <v>10.5</v>
      </c>
      <c r="H67">
        <v>10</v>
      </c>
      <c r="I67">
        <v>0.5</v>
      </c>
      <c r="J67">
        <v>0</v>
      </c>
      <c r="K67">
        <v>10.5</v>
      </c>
      <c r="L67">
        <v>10</v>
      </c>
      <c r="M67">
        <v>0.5</v>
      </c>
      <c r="N67">
        <v>0</v>
      </c>
    </row>
    <row r="68" spans="1:14" ht="14.25">
      <c r="A68" t="s">
        <v>341</v>
      </c>
      <c r="C68" t="s">
        <v>428</v>
      </c>
      <c r="D68" t="s">
        <v>429</v>
      </c>
      <c r="G68">
        <f aca="true" t="shared" si="19" ref="G68:N68">G69+G71</f>
        <v>10.14115</v>
      </c>
      <c r="H68">
        <f t="shared" si="19"/>
        <v>10.14115</v>
      </c>
      <c r="I68">
        <f t="shared" si="19"/>
        <v>0</v>
      </c>
      <c r="J68">
        <f t="shared" si="19"/>
        <v>0</v>
      </c>
      <c r="K68">
        <f t="shared" si="19"/>
        <v>10.14115</v>
      </c>
      <c r="L68">
        <f t="shared" si="19"/>
        <v>10.14115</v>
      </c>
      <c r="M68">
        <f t="shared" si="19"/>
        <v>0</v>
      </c>
      <c r="N68">
        <f t="shared" si="19"/>
        <v>0</v>
      </c>
    </row>
    <row r="69" spans="1:14" ht="14.25">
      <c r="A69" t="s">
        <v>428</v>
      </c>
      <c r="B69" t="s">
        <v>142</v>
      </c>
      <c r="C69" t="s">
        <v>430</v>
      </c>
      <c r="D69" t="s">
        <v>431</v>
      </c>
      <c r="G69">
        <f aca="true" t="shared" si="20" ref="G69:N69">G70</f>
        <v>2.1456</v>
      </c>
      <c r="H69">
        <f t="shared" si="20"/>
        <v>2.1456</v>
      </c>
      <c r="I69">
        <f t="shared" si="20"/>
        <v>0</v>
      </c>
      <c r="J69">
        <f t="shared" si="20"/>
        <v>0</v>
      </c>
      <c r="K69">
        <f t="shared" si="20"/>
        <v>2.1456</v>
      </c>
      <c r="L69">
        <f t="shared" si="20"/>
        <v>2.1456</v>
      </c>
      <c r="M69">
        <f t="shared" si="20"/>
        <v>0</v>
      </c>
      <c r="N69">
        <f t="shared" si="20"/>
        <v>0</v>
      </c>
    </row>
    <row r="70" spans="1:14" ht="14.25">
      <c r="A70" t="s">
        <v>350</v>
      </c>
      <c r="B70" t="s">
        <v>351</v>
      </c>
      <c r="C70" t="s">
        <v>352</v>
      </c>
      <c r="D70" t="s">
        <v>352</v>
      </c>
      <c r="E70" t="s">
        <v>432</v>
      </c>
      <c r="F70" t="s">
        <v>433</v>
      </c>
      <c r="G70">
        <v>2.1456</v>
      </c>
      <c r="H70">
        <v>2.1456</v>
      </c>
      <c r="I70">
        <v>0</v>
      </c>
      <c r="J70">
        <v>0</v>
      </c>
      <c r="K70">
        <v>2.1456</v>
      </c>
      <c r="L70">
        <v>2.1456</v>
      </c>
      <c r="M70">
        <v>0</v>
      </c>
      <c r="N70">
        <v>0</v>
      </c>
    </row>
    <row r="71" spans="1:14" ht="14.25">
      <c r="A71" t="s">
        <v>428</v>
      </c>
      <c r="B71" t="s">
        <v>151</v>
      </c>
      <c r="C71" t="s">
        <v>434</v>
      </c>
      <c r="D71" t="s">
        <v>435</v>
      </c>
      <c r="G71">
        <f aca="true" t="shared" si="21" ref="G71:N71">G72</f>
        <v>7.99555</v>
      </c>
      <c r="H71">
        <f t="shared" si="21"/>
        <v>7.99555</v>
      </c>
      <c r="I71">
        <f t="shared" si="21"/>
        <v>0</v>
      </c>
      <c r="J71">
        <f t="shared" si="21"/>
        <v>0</v>
      </c>
      <c r="K71">
        <f t="shared" si="21"/>
        <v>7.99555</v>
      </c>
      <c r="L71">
        <f t="shared" si="21"/>
        <v>7.99555</v>
      </c>
      <c r="M71">
        <f t="shared" si="21"/>
        <v>0</v>
      </c>
      <c r="N71">
        <f t="shared" si="21"/>
        <v>0</v>
      </c>
    </row>
    <row r="72" spans="1:14" ht="14.25">
      <c r="A72" t="s">
        <v>350</v>
      </c>
      <c r="B72" t="s">
        <v>351</v>
      </c>
      <c r="C72" t="s">
        <v>352</v>
      </c>
      <c r="D72" t="s">
        <v>352</v>
      </c>
      <c r="E72" t="s">
        <v>436</v>
      </c>
      <c r="F72" t="s">
        <v>437</v>
      </c>
      <c r="G72">
        <v>7.99555</v>
      </c>
      <c r="H72">
        <v>7.99555</v>
      </c>
      <c r="I72">
        <v>0</v>
      </c>
      <c r="J72">
        <v>0</v>
      </c>
      <c r="K72">
        <v>7.99555</v>
      </c>
      <c r="L72">
        <v>7.99555</v>
      </c>
      <c r="M72">
        <v>0</v>
      </c>
      <c r="N7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L1" t="s">
        <v>438</v>
      </c>
    </row>
    <row r="2" ht="14.25">
      <c r="C2" t="s">
        <v>439</v>
      </c>
    </row>
    <row r="3" spans="1:12" ht="14.25">
      <c r="A3" t="s">
        <v>178</v>
      </c>
      <c r="L3" t="s">
        <v>3</v>
      </c>
    </row>
    <row r="4" spans="1:9" ht="14.25">
      <c r="A4" t="s">
        <v>440</v>
      </c>
      <c r="C4" t="s">
        <v>441</v>
      </c>
      <c r="D4" t="s">
        <v>442</v>
      </c>
      <c r="E4" t="s">
        <v>318</v>
      </c>
      <c r="I4" t="s">
        <v>319</v>
      </c>
    </row>
    <row r="5" spans="1:12" ht="14.25">
      <c r="A5" t="s">
        <v>103</v>
      </c>
      <c r="B5" t="s">
        <v>104</v>
      </c>
      <c r="E5" t="s">
        <v>106</v>
      </c>
      <c r="F5" t="s">
        <v>186</v>
      </c>
      <c r="G5" t="s">
        <v>187</v>
      </c>
      <c r="H5" t="s">
        <v>188</v>
      </c>
      <c r="I5" t="s">
        <v>106</v>
      </c>
      <c r="J5" t="s">
        <v>186</v>
      </c>
      <c r="K5" t="s">
        <v>187</v>
      </c>
      <c r="L5" t="s">
        <v>188</v>
      </c>
    </row>
    <row r="6" spans="1:12" ht="14.25">
      <c r="A6" t="s">
        <v>134</v>
      </c>
      <c r="B6" t="s">
        <v>134</v>
      </c>
      <c r="C6" t="s">
        <v>134</v>
      </c>
      <c r="D6" t="s">
        <v>134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</row>
    <row r="7" spans="4:12" ht="14.25">
      <c r="D7" t="s">
        <v>106</v>
      </c>
      <c r="E7">
        <f aca="true" t="shared" si="0" ref="E7:L7">E8+E20+E39</f>
        <v>591.297175</v>
      </c>
      <c r="F7">
        <f t="shared" si="0"/>
        <v>493.297175</v>
      </c>
      <c r="G7">
        <f t="shared" si="0"/>
        <v>98</v>
      </c>
      <c r="H7">
        <f t="shared" si="0"/>
        <v>0</v>
      </c>
      <c r="I7">
        <f t="shared" si="0"/>
        <v>591.297175</v>
      </c>
      <c r="J7">
        <f t="shared" si="0"/>
        <v>493.297175</v>
      </c>
      <c r="K7">
        <f t="shared" si="0"/>
        <v>98</v>
      </c>
      <c r="L7">
        <f t="shared" si="0"/>
        <v>0</v>
      </c>
    </row>
    <row r="8" spans="3:12" ht="14.25">
      <c r="C8" t="s">
        <v>225</v>
      </c>
      <c r="D8" t="s">
        <v>189</v>
      </c>
      <c r="E8">
        <f aca="true" t="shared" si="1" ref="E8:L8">SUM(E9:E19)</f>
        <v>410.31980100000004</v>
      </c>
      <c r="F8">
        <f t="shared" si="1"/>
        <v>410.31980100000004</v>
      </c>
      <c r="G8">
        <f t="shared" si="1"/>
        <v>0</v>
      </c>
      <c r="H8">
        <f t="shared" si="1"/>
        <v>0</v>
      </c>
      <c r="I8">
        <f t="shared" si="1"/>
        <v>410.31980100000004</v>
      </c>
      <c r="J8">
        <f t="shared" si="1"/>
        <v>410.31980100000004</v>
      </c>
      <c r="K8">
        <f t="shared" si="1"/>
        <v>0</v>
      </c>
      <c r="L8">
        <f t="shared" si="1"/>
        <v>0</v>
      </c>
    </row>
    <row r="9" spans="3:12" ht="14.25">
      <c r="C9" t="s">
        <v>443</v>
      </c>
      <c r="D9" t="s">
        <v>227</v>
      </c>
      <c r="E9">
        <v>112.3884</v>
      </c>
      <c r="F9">
        <v>112.3884</v>
      </c>
      <c r="G9">
        <v>0</v>
      </c>
      <c r="H9">
        <v>0</v>
      </c>
      <c r="I9">
        <v>112.3884</v>
      </c>
      <c r="J9">
        <v>112.3884</v>
      </c>
      <c r="K9">
        <v>0</v>
      </c>
      <c r="L9">
        <v>0</v>
      </c>
    </row>
    <row r="10" spans="3:12" ht="14.25">
      <c r="C10" t="s">
        <v>444</v>
      </c>
      <c r="D10" t="s">
        <v>228</v>
      </c>
      <c r="E10">
        <v>95.0748</v>
      </c>
      <c r="F10">
        <v>95.0748</v>
      </c>
      <c r="G10">
        <v>0</v>
      </c>
      <c r="H10">
        <v>0</v>
      </c>
      <c r="I10">
        <v>95.0748</v>
      </c>
      <c r="J10">
        <v>95.0748</v>
      </c>
      <c r="K10">
        <v>0</v>
      </c>
      <c r="L10">
        <v>0</v>
      </c>
    </row>
    <row r="11" spans="3:12" ht="14.25">
      <c r="C11" t="s">
        <v>445</v>
      </c>
      <c r="D11" t="s">
        <v>229</v>
      </c>
      <c r="E11">
        <v>9.3657</v>
      </c>
      <c r="F11">
        <v>9.3657</v>
      </c>
      <c r="G11">
        <v>0</v>
      </c>
      <c r="H11">
        <v>0</v>
      </c>
      <c r="I11">
        <v>9.3657</v>
      </c>
      <c r="J11">
        <v>9.3657</v>
      </c>
      <c r="K11">
        <v>0</v>
      </c>
      <c r="L11">
        <v>0</v>
      </c>
    </row>
    <row r="12" spans="3:12" ht="14.25">
      <c r="C12" t="s">
        <v>446</v>
      </c>
      <c r="D12" t="s">
        <v>231</v>
      </c>
      <c r="E12">
        <v>11.6</v>
      </c>
      <c r="F12">
        <v>11.6</v>
      </c>
      <c r="G12">
        <v>0</v>
      </c>
      <c r="H12">
        <v>0</v>
      </c>
      <c r="I12">
        <v>11.6</v>
      </c>
      <c r="J12">
        <v>11.6</v>
      </c>
      <c r="K12">
        <v>0</v>
      </c>
      <c r="L12">
        <v>0</v>
      </c>
    </row>
    <row r="13" spans="3:12" ht="14.25">
      <c r="C13" t="s">
        <v>447</v>
      </c>
      <c r="D13" t="s">
        <v>232</v>
      </c>
      <c r="E13">
        <v>48.843792</v>
      </c>
      <c r="F13">
        <v>48.843792</v>
      </c>
      <c r="G13">
        <v>0</v>
      </c>
      <c r="H13">
        <v>0</v>
      </c>
      <c r="I13">
        <v>48.843792</v>
      </c>
      <c r="J13">
        <v>48.843792</v>
      </c>
      <c r="K13">
        <v>0</v>
      </c>
      <c r="L13">
        <v>0</v>
      </c>
    </row>
    <row r="14" spans="3:12" ht="14.25">
      <c r="C14" t="s">
        <v>448</v>
      </c>
      <c r="D14" t="s">
        <v>234</v>
      </c>
      <c r="E14">
        <v>33.18324</v>
      </c>
      <c r="F14">
        <v>33.18324</v>
      </c>
      <c r="G14">
        <v>0</v>
      </c>
      <c r="H14">
        <v>0</v>
      </c>
      <c r="I14">
        <v>33.18324</v>
      </c>
      <c r="J14">
        <v>33.18324</v>
      </c>
      <c r="K14">
        <v>0</v>
      </c>
      <c r="L14">
        <v>0</v>
      </c>
    </row>
    <row r="15" spans="3:12" ht="14.25">
      <c r="C15" t="s">
        <v>449</v>
      </c>
      <c r="D15" t="s">
        <v>235</v>
      </c>
      <c r="E15">
        <v>21.829123</v>
      </c>
      <c r="F15">
        <v>21.829123</v>
      </c>
      <c r="G15">
        <v>0</v>
      </c>
      <c r="H15">
        <v>0</v>
      </c>
      <c r="I15">
        <v>21.829123</v>
      </c>
      <c r="J15">
        <v>21.829123</v>
      </c>
      <c r="K15">
        <v>0</v>
      </c>
      <c r="L15">
        <v>0</v>
      </c>
    </row>
    <row r="16" spans="3:12" ht="14.25">
      <c r="C16" t="s">
        <v>450</v>
      </c>
      <c r="D16" t="s">
        <v>236</v>
      </c>
      <c r="E16">
        <v>12.975722</v>
      </c>
      <c r="F16">
        <v>12.975722</v>
      </c>
      <c r="G16">
        <v>0</v>
      </c>
      <c r="H16">
        <v>0</v>
      </c>
      <c r="I16">
        <v>12.975722</v>
      </c>
      <c r="J16">
        <v>12.975722</v>
      </c>
      <c r="K16">
        <v>0</v>
      </c>
      <c r="L16">
        <v>0</v>
      </c>
    </row>
    <row r="17" spans="3:12" ht="14.25">
      <c r="C17" t="s">
        <v>451</v>
      </c>
      <c r="D17" t="s">
        <v>238</v>
      </c>
      <c r="E17">
        <v>1.428196</v>
      </c>
      <c r="F17">
        <v>1.428196</v>
      </c>
      <c r="G17">
        <v>0</v>
      </c>
      <c r="H17">
        <v>0</v>
      </c>
      <c r="I17">
        <v>1.428196</v>
      </c>
      <c r="J17">
        <v>1.428196</v>
      </c>
      <c r="K17">
        <v>0</v>
      </c>
      <c r="L17">
        <v>0</v>
      </c>
    </row>
    <row r="18" spans="3:12" ht="14.25">
      <c r="C18" t="s">
        <v>452</v>
      </c>
      <c r="D18" t="s">
        <v>240</v>
      </c>
      <c r="E18">
        <v>32.490828</v>
      </c>
      <c r="F18">
        <v>32.490828</v>
      </c>
      <c r="G18">
        <v>0</v>
      </c>
      <c r="H18">
        <v>0</v>
      </c>
      <c r="I18">
        <v>32.490828</v>
      </c>
      <c r="J18">
        <v>32.490828</v>
      </c>
      <c r="K18">
        <v>0</v>
      </c>
      <c r="L18">
        <v>0</v>
      </c>
    </row>
    <row r="19" spans="3:12" ht="14.25">
      <c r="C19" t="s">
        <v>453</v>
      </c>
      <c r="D19" t="s">
        <v>242</v>
      </c>
      <c r="E19">
        <v>31.14</v>
      </c>
      <c r="F19">
        <v>31.14</v>
      </c>
      <c r="G19">
        <v>0</v>
      </c>
      <c r="H19">
        <v>0</v>
      </c>
      <c r="I19">
        <v>31.14</v>
      </c>
      <c r="J19">
        <v>31.14</v>
      </c>
      <c r="K19">
        <v>0</v>
      </c>
      <c r="L19">
        <v>0</v>
      </c>
    </row>
    <row r="20" spans="3:12" ht="14.25">
      <c r="C20" t="s">
        <v>243</v>
      </c>
      <c r="D20" t="s">
        <v>190</v>
      </c>
      <c r="E20">
        <f aca="true" t="shared" si="2" ref="E20:L20">SUM(E21:E38)</f>
        <v>170.83622400000002</v>
      </c>
      <c r="F20">
        <f t="shared" si="2"/>
        <v>72.83622399999999</v>
      </c>
      <c r="G20">
        <f t="shared" si="2"/>
        <v>98</v>
      </c>
      <c r="H20">
        <f t="shared" si="2"/>
        <v>0</v>
      </c>
      <c r="I20">
        <f t="shared" si="2"/>
        <v>170.83622400000002</v>
      </c>
      <c r="J20">
        <f t="shared" si="2"/>
        <v>72.83622399999999</v>
      </c>
      <c r="K20">
        <f t="shared" si="2"/>
        <v>98</v>
      </c>
      <c r="L20">
        <f t="shared" si="2"/>
        <v>0</v>
      </c>
    </row>
    <row r="21" spans="3:12" ht="14.25">
      <c r="C21" t="s">
        <v>454</v>
      </c>
      <c r="D21" t="s">
        <v>245</v>
      </c>
      <c r="E21">
        <v>49.68</v>
      </c>
      <c r="F21">
        <v>5.5</v>
      </c>
      <c r="G21">
        <v>44.18</v>
      </c>
      <c r="H21">
        <v>0</v>
      </c>
      <c r="I21">
        <v>49.68</v>
      </c>
      <c r="J21">
        <v>5.5</v>
      </c>
      <c r="K21">
        <v>44.18</v>
      </c>
      <c r="L21">
        <v>0</v>
      </c>
    </row>
    <row r="22" spans="3:12" ht="14.25">
      <c r="C22" t="s">
        <v>455</v>
      </c>
      <c r="D22" t="s">
        <v>246</v>
      </c>
      <c r="E22">
        <v>8</v>
      </c>
      <c r="F22">
        <v>1</v>
      </c>
      <c r="G22">
        <v>7</v>
      </c>
      <c r="H22">
        <v>0</v>
      </c>
      <c r="I22">
        <v>8</v>
      </c>
      <c r="J22">
        <v>1</v>
      </c>
      <c r="K22">
        <v>7</v>
      </c>
      <c r="L22">
        <v>0</v>
      </c>
    </row>
    <row r="23" spans="3:12" ht="14.25">
      <c r="C23" t="s">
        <v>456</v>
      </c>
      <c r="D23" t="s">
        <v>457</v>
      </c>
      <c r="E23">
        <v>1</v>
      </c>
      <c r="F23">
        <v>0</v>
      </c>
      <c r="G23">
        <v>1</v>
      </c>
      <c r="H23">
        <v>0</v>
      </c>
      <c r="I23">
        <v>1</v>
      </c>
      <c r="J23">
        <v>0</v>
      </c>
      <c r="K23">
        <v>1</v>
      </c>
      <c r="L23">
        <v>0</v>
      </c>
    </row>
    <row r="24" spans="3:12" ht="14.25">
      <c r="C24" t="s">
        <v>458</v>
      </c>
      <c r="D24" t="s">
        <v>247</v>
      </c>
      <c r="E24">
        <v>0.95</v>
      </c>
      <c r="F24">
        <v>0.5</v>
      </c>
      <c r="G24">
        <v>0.45</v>
      </c>
      <c r="H24">
        <v>0</v>
      </c>
      <c r="I24">
        <v>0.95</v>
      </c>
      <c r="J24">
        <v>0.5</v>
      </c>
      <c r="K24">
        <v>0.45</v>
      </c>
      <c r="L24">
        <v>0</v>
      </c>
    </row>
    <row r="25" spans="3:12" ht="14.25">
      <c r="C25" t="s">
        <v>459</v>
      </c>
      <c r="D25" t="s">
        <v>248</v>
      </c>
      <c r="E25">
        <v>8.55</v>
      </c>
      <c r="F25">
        <v>0.5</v>
      </c>
      <c r="G25">
        <v>8.05</v>
      </c>
      <c r="H25">
        <v>0</v>
      </c>
      <c r="I25">
        <v>8.55</v>
      </c>
      <c r="J25">
        <v>0.5</v>
      </c>
      <c r="K25">
        <v>8.05</v>
      </c>
      <c r="L25">
        <v>0</v>
      </c>
    </row>
    <row r="26" spans="3:12" ht="14.25">
      <c r="C26" t="s">
        <v>460</v>
      </c>
      <c r="D26" t="s">
        <v>250</v>
      </c>
      <c r="E26">
        <v>15.748</v>
      </c>
      <c r="F26">
        <v>4.428</v>
      </c>
      <c r="G26">
        <v>11.32</v>
      </c>
      <c r="H26">
        <v>0</v>
      </c>
      <c r="I26">
        <v>15.748</v>
      </c>
      <c r="J26">
        <v>4.428</v>
      </c>
      <c r="K26">
        <v>11.32</v>
      </c>
      <c r="L26">
        <v>0</v>
      </c>
    </row>
    <row r="27" spans="3:12" ht="14.25">
      <c r="C27" t="s">
        <v>461</v>
      </c>
      <c r="D27" t="s">
        <v>251</v>
      </c>
      <c r="E27">
        <v>16.9</v>
      </c>
      <c r="F27">
        <v>1</v>
      </c>
      <c r="G27">
        <v>15.9</v>
      </c>
      <c r="H27">
        <v>0</v>
      </c>
      <c r="I27">
        <v>16.9</v>
      </c>
      <c r="J27">
        <v>1</v>
      </c>
      <c r="K27">
        <v>15.9</v>
      </c>
      <c r="L27">
        <v>0</v>
      </c>
    </row>
    <row r="28" spans="3:12" ht="14.25">
      <c r="C28" t="s">
        <v>462</v>
      </c>
      <c r="D28" t="s">
        <v>252</v>
      </c>
      <c r="E28">
        <v>5.5</v>
      </c>
      <c r="F28">
        <v>1.2</v>
      </c>
      <c r="G28">
        <v>4.3</v>
      </c>
      <c r="H28">
        <v>0</v>
      </c>
      <c r="I28">
        <v>5.5</v>
      </c>
      <c r="J28">
        <v>1.2</v>
      </c>
      <c r="K28">
        <v>4.3</v>
      </c>
      <c r="L28">
        <v>0</v>
      </c>
    </row>
    <row r="29" spans="3:12" ht="14.25">
      <c r="C29" t="s">
        <v>463</v>
      </c>
      <c r="D29" t="s">
        <v>464</v>
      </c>
      <c r="E29">
        <v>2.2</v>
      </c>
      <c r="F29">
        <v>0</v>
      </c>
      <c r="G29">
        <v>2.2</v>
      </c>
      <c r="H29">
        <v>0</v>
      </c>
      <c r="I29">
        <v>2.2</v>
      </c>
      <c r="J29">
        <v>0</v>
      </c>
      <c r="K29">
        <v>2.2</v>
      </c>
      <c r="L29">
        <v>0</v>
      </c>
    </row>
    <row r="30" spans="3:12" ht="14.25">
      <c r="C30" t="s">
        <v>465</v>
      </c>
      <c r="D30" t="s">
        <v>254</v>
      </c>
      <c r="E30">
        <v>0.54</v>
      </c>
      <c r="F30">
        <v>0.44</v>
      </c>
      <c r="G30">
        <v>0.1</v>
      </c>
      <c r="H30">
        <v>0</v>
      </c>
      <c r="I30">
        <v>0.54</v>
      </c>
      <c r="J30">
        <v>0.44</v>
      </c>
      <c r="K30">
        <v>0.1</v>
      </c>
      <c r="L30">
        <v>0</v>
      </c>
    </row>
    <row r="31" spans="3:12" ht="14.25">
      <c r="C31" t="s">
        <v>466</v>
      </c>
      <c r="D31" t="s">
        <v>256</v>
      </c>
      <c r="E31">
        <v>0.76</v>
      </c>
      <c r="F31">
        <v>0.76</v>
      </c>
      <c r="G31">
        <v>0</v>
      </c>
      <c r="H31">
        <v>0</v>
      </c>
      <c r="I31">
        <v>0.76</v>
      </c>
      <c r="J31">
        <v>0.76</v>
      </c>
      <c r="K31">
        <v>0</v>
      </c>
      <c r="L31">
        <v>0</v>
      </c>
    </row>
    <row r="32" spans="3:12" ht="14.25">
      <c r="C32" t="s">
        <v>467</v>
      </c>
      <c r="D32" t="s">
        <v>258</v>
      </c>
      <c r="E32">
        <v>7.25</v>
      </c>
      <c r="F32">
        <v>7.05</v>
      </c>
      <c r="G32">
        <v>0.2</v>
      </c>
      <c r="H32">
        <v>0</v>
      </c>
      <c r="I32">
        <v>7.25</v>
      </c>
      <c r="J32">
        <v>7.05</v>
      </c>
      <c r="K32">
        <v>0.2</v>
      </c>
      <c r="L32">
        <v>0</v>
      </c>
    </row>
    <row r="33" spans="3:12" ht="14.25">
      <c r="C33" t="s">
        <v>468</v>
      </c>
      <c r="D33" t="s">
        <v>469</v>
      </c>
      <c r="E33">
        <v>1.3</v>
      </c>
      <c r="F33">
        <v>0</v>
      </c>
      <c r="G33">
        <v>1.3</v>
      </c>
      <c r="H33">
        <v>0</v>
      </c>
      <c r="I33">
        <v>1.3</v>
      </c>
      <c r="J33">
        <v>0</v>
      </c>
      <c r="K33">
        <v>1.3</v>
      </c>
      <c r="L33">
        <v>0</v>
      </c>
    </row>
    <row r="34" spans="3:12" ht="14.25">
      <c r="C34" t="s">
        <v>470</v>
      </c>
      <c r="D34" t="s">
        <v>260</v>
      </c>
      <c r="E34">
        <v>4.558224</v>
      </c>
      <c r="F34">
        <v>4.558224</v>
      </c>
      <c r="G34">
        <v>0</v>
      </c>
      <c r="H34">
        <v>0</v>
      </c>
      <c r="I34">
        <v>4.558224</v>
      </c>
      <c r="J34">
        <v>4.558224</v>
      </c>
      <c r="K34">
        <v>0</v>
      </c>
      <c r="L34">
        <v>0</v>
      </c>
    </row>
    <row r="35" spans="3:12" ht="14.25">
      <c r="C35" t="s">
        <v>471</v>
      </c>
      <c r="D35" t="s">
        <v>472</v>
      </c>
      <c r="E35">
        <v>1.5</v>
      </c>
      <c r="F35">
        <v>0</v>
      </c>
      <c r="G35">
        <v>1.5</v>
      </c>
      <c r="H35">
        <v>0</v>
      </c>
      <c r="I35">
        <v>1.5</v>
      </c>
      <c r="J35">
        <v>0</v>
      </c>
      <c r="K35">
        <v>1.5</v>
      </c>
      <c r="L35">
        <v>0</v>
      </c>
    </row>
    <row r="36" spans="3:12" ht="14.25">
      <c r="C36" t="s">
        <v>473</v>
      </c>
      <c r="D36" t="s">
        <v>262</v>
      </c>
      <c r="E36">
        <v>12.5</v>
      </c>
      <c r="F36">
        <v>12.5</v>
      </c>
      <c r="G36">
        <v>0</v>
      </c>
      <c r="H36">
        <v>0</v>
      </c>
      <c r="I36">
        <v>12.5</v>
      </c>
      <c r="J36">
        <v>12.5</v>
      </c>
      <c r="K36">
        <v>0</v>
      </c>
      <c r="L36">
        <v>0</v>
      </c>
    </row>
    <row r="37" spans="3:12" ht="14.25">
      <c r="C37" t="s">
        <v>474</v>
      </c>
      <c r="D37" t="s">
        <v>264</v>
      </c>
      <c r="E37">
        <v>23.4</v>
      </c>
      <c r="F37">
        <v>23.4</v>
      </c>
      <c r="G37">
        <v>0</v>
      </c>
      <c r="H37">
        <v>0</v>
      </c>
      <c r="I37">
        <v>23.4</v>
      </c>
      <c r="J37">
        <v>23.4</v>
      </c>
      <c r="K37">
        <v>0</v>
      </c>
      <c r="L37">
        <v>0</v>
      </c>
    </row>
    <row r="38" spans="3:12" ht="14.25">
      <c r="C38" t="s">
        <v>475</v>
      </c>
      <c r="D38" t="s">
        <v>265</v>
      </c>
      <c r="E38">
        <v>10.5</v>
      </c>
      <c r="F38">
        <v>10</v>
      </c>
      <c r="G38">
        <v>0.5</v>
      </c>
      <c r="H38">
        <v>0</v>
      </c>
      <c r="I38">
        <v>10.5</v>
      </c>
      <c r="J38">
        <v>10</v>
      </c>
      <c r="K38">
        <v>0.5</v>
      </c>
      <c r="L38">
        <v>0</v>
      </c>
    </row>
    <row r="39" spans="3:12" ht="14.25">
      <c r="C39" t="s">
        <v>266</v>
      </c>
      <c r="D39" t="s">
        <v>191</v>
      </c>
      <c r="E39">
        <f aca="true" t="shared" si="3" ref="E39:L39">SUM(E40:E41)</f>
        <v>10.14115</v>
      </c>
      <c r="F39">
        <f t="shared" si="3"/>
        <v>10.14115</v>
      </c>
      <c r="G39">
        <f t="shared" si="3"/>
        <v>0</v>
      </c>
      <c r="H39">
        <f t="shared" si="3"/>
        <v>0</v>
      </c>
      <c r="I39">
        <f t="shared" si="3"/>
        <v>10.14115</v>
      </c>
      <c r="J39">
        <f t="shared" si="3"/>
        <v>10.14115</v>
      </c>
      <c r="K39">
        <f t="shared" si="3"/>
        <v>0</v>
      </c>
      <c r="L39">
        <f t="shared" si="3"/>
        <v>0</v>
      </c>
    </row>
    <row r="40" spans="3:12" ht="14.25">
      <c r="C40" t="s">
        <v>476</v>
      </c>
      <c r="D40" t="s">
        <v>268</v>
      </c>
      <c r="E40">
        <v>7.99555</v>
      </c>
      <c r="F40">
        <v>7.99555</v>
      </c>
      <c r="G40">
        <v>0</v>
      </c>
      <c r="H40">
        <v>0</v>
      </c>
      <c r="I40">
        <v>7.99555</v>
      </c>
      <c r="J40">
        <v>7.99555</v>
      </c>
      <c r="K40">
        <v>0</v>
      </c>
      <c r="L40">
        <v>0</v>
      </c>
    </row>
    <row r="41" spans="3:12" ht="14.25">
      <c r="C41" t="s">
        <v>477</v>
      </c>
      <c r="D41" t="s">
        <v>269</v>
      </c>
      <c r="E41">
        <v>2.1456</v>
      </c>
      <c r="F41">
        <v>2.1456</v>
      </c>
      <c r="G41">
        <v>0</v>
      </c>
      <c r="H41">
        <v>0</v>
      </c>
      <c r="I41">
        <v>2.1456</v>
      </c>
      <c r="J41">
        <v>2.1456</v>
      </c>
      <c r="K41">
        <v>0</v>
      </c>
      <c r="L41">
        <v>0</v>
      </c>
    </row>
    <row r="42" spans="3:12" ht="14.25">
      <c r="C42" t="s">
        <v>202</v>
      </c>
      <c r="D42" t="s">
        <v>178</v>
      </c>
      <c r="E42">
        <f aca="true" t="shared" si="4" ref="E42:L42">E43+E55+E74</f>
        <v>591.297175</v>
      </c>
      <c r="F42">
        <f t="shared" si="4"/>
        <v>493.297175</v>
      </c>
      <c r="G42">
        <f t="shared" si="4"/>
        <v>98</v>
      </c>
      <c r="H42">
        <f t="shared" si="4"/>
        <v>0</v>
      </c>
      <c r="I42">
        <f t="shared" si="4"/>
        <v>591.297175</v>
      </c>
      <c r="J42">
        <f t="shared" si="4"/>
        <v>493.297175</v>
      </c>
      <c r="K42">
        <f t="shared" si="4"/>
        <v>98</v>
      </c>
      <c r="L42">
        <f t="shared" si="4"/>
        <v>0</v>
      </c>
    </row>
    <row r="43" spans="3:12" ht="14.25">
      <c r="C43" t="s">
        <v>226</v>
      </c>
      <c r="D43" t="s">
        <v>478</v>
      </c>
      <c r="E43">
        <f aca="true" t="shared" si="5" ref="E43:L43">SUM(E44:E54)</f>
        <v>410.31980100000004</v>
      </c>
      <c r="F43">
        <f t="shared" si="5"/>
        <v>410.31980100000004</v>
      </c>
      <c r="G43">
        <f t="shared" si="5"/>
        <v>0</v>
      </c>
      <c r="H43">
        <f t="shared" si="5"/>
        <v>0</v>
      </c>
      <c r="I43">
        <f t="shared" si="5"/>
        <v>410.31980100000004</v>
      </c>
      <c r="J43">
        <f t="shared" si="5"/>
        <v>410.31980100000004</v>
      </c>
      <c r="K43">
        <f t="shared" si="5"/>
        <v>0</v>
      </c>
      <c r="L43">
        <f t="shared" si="5"/>
        <v>0</v>
      </c>
    </row>
    <row r="44" spans="1:12" ht="14.25">
      <c r="A44" t="s">
        <v>225</v>
      </c>
      <c r="B44" t="s">
        <v>142</v>
      </c>
      <c r="C44" t="s">
        <v>479</v>
      </c>
      <c r="D44" t="s">
        <v>270</v>
      </c>
      <c r="E44">
        <v>112.3884</v>
      </c>
      <c r="F44">
        <v>112.3884</v>
      </c>
      <c r="G44">
        <v>0</v>
      </c>
      <c r="H44">
        <v>0</v>
      </c>
      <c r="I44">
        <v>112.3884</v>
      </c>
      <c r="J44">
        <v>112.3884</v>
      </c>
      <c r="K44">
        <v>0</v>
      </c>
      <c r="L44">
        <v>0</v>
      </c>
    </row>
    <row r="45" spans="1:12" ht="14.25">
      <c r="A45" t="s">
        <v>225</v>
      </c>
      <c r="B45" t="s">
        <v>144</v>
      </c>
      <c r="C45" t="s">
        <v>480</v>
      </c>
      <c r="D45" t="s">
        <v>271</v>
      </c>
      <c r="E45">
        <v>95.0748</v>
      </c>
      <c r="F45">
        <v>95.0748</v>
      </c>
      <c r="G45">
        <v>0</v>
      </c>
      <c r="H45">
        <v>0</v>
      </c>
      <c r="I45">
        <v>95.0748</v>
      </c>
      <c r="J45">
        <v>95.0748</v>
      </c>
      <c r="K45">
        <v>0</v>
      </c>
      <c r="L45">
        <v>0</v>
      </c>
    </row>
    <row r="46" spans="1:12" ht="14.25">
      <c r="A46" t="s">
        <v>225</v>
      </c>
      <c r="B46" t="s">
        <v>168</v>
      </c>
      <c r="C46" t="s">
        <v>481</v>
      </c>
      <c r="D46" t="s">
        <v>272</v>
      </c>
      <c r="E46">
        <v>9.3657</v>
      </c>
      <c r="F46">
        <v>9.3657</v>
      </c>
      <c r="G46">
        <v>0</v>
      </c>
      <c r="H46">
        <v>0</v>
      </c>
      <c r="I46">
        <v>9.3657</v>
      </c>
      <c r="J46">
        <v>9.3657</v>
      </c>
      <c r="K46">
        <v>0</v>
      </c>
      <c r="L46">
        <v>0</v>
      </c>
    </row>
    <row r="47" spans="1:12" ht="14.25">
      <c r="A47" t="s">
        <v>225</v>
      </c>
      <c r="B47" t="s">
        <v>230</v>
      </c>
      <c r="C47" t="s">
        <v>482</v>
      </c>
      <c r="D47" t="s">
        <v>273</v>
      </c>
      <c r="E47">
        <v>11.6</v>
      </c>
      <c r="F47">
        <v>11.6</v>
      </c>
      <c r="G47">
        <v>0</v>
      </c>
      <c r="H47">
        <v>0</v>
      </c>
      <c r="I47">
        <v>11.6</v>
      </c>
      <c r="J47">
        <v>11.6</v>
      </c>
      <c r="K47">
        <v>0</v>
      </c>
      <c r="L47">
        <v>0</v>
      </c>
    </row>
    <row r="48" spans="1:12" ht="14.25">
      <c r="A48" t="s">
        <v>225</v>
      </c>
      <c r="B48" t="s">
        <v>156</v>
      </c>
      <c r="C48" t="s">
        <v>483</v>
      </c>
      <c r="D48" t="s">
        <v>274</v>
      </c>
      <c r="E48">
        <v>48.843792</v>
      </c>
      <c r="F48">
        <v>48.843792</v>
      </c>
      <c r="G48">
        <v>0</v>
      </c>
      <c r="H48">
        <v>0</v>
      </c>
      <c r="I48">
        <v>48.843792</v>
      </c>
      <c r="J48">
        <v>48.843792</v>
      </c>
      <c r="K48">
        <v>0</v>
      </c>
      <c r="L48">
        <v>0</v>
      </c>
    </row>
    <row r="49" spans="1:12" ht="14.25">
      <c r="A49" t="s">
        <v>225</v>
      </c>
      <c r="B49" t="s">
        <v>233</v>
      </c>
      <c r="C49" t="s">
        <v>484</v>
      </c>
      <c r="D49" t="s">
        <v>275</v>
      </c>
      <c r="E49">
        <v>33.18324</v>
      </c>
      <c r="F49">
        <v>33.18324</v>
      </c>
      <c r="G49">
        <v>0</v>
      </c>
      <c r="H49">
        <v>0</v>
      </c>
      <c r="I49">
        <v>33.18324</v>
      </c>
      <c r="J49">
        <v>33.18324</v>
      </c>
      <c r="K49">
        <v>0</v>
      </c>
      <c r="L49">
        <v>0</v>
      </c>
    </row>
    <row r="50" spans="1:12" ht="14.25">
      <c r="A50" t="s">
        <v>225</v>
      </c>
      <c r="B50" t="s">
        <v>146</v>
      </c>
      <c r="C50" t="s">
        <v>485</v>
      </c>
      <c r="D50" t="s">
        <v>276</v>
      </c>
      <c r="E50">
        <v>21.829123</v>
      </c>
      <c r="F50">
        <v>21.829123</v>
      </c>
      <c r="G50">
        <v>0</v>
      </c>
      <c r="H50">
        <v>0</v>
      </c>
      <c r="I50">
        <v>21.829123</v>
      </c>
      <c r="J50">
        <v>21.829123</v>
      </c>
      <c r="K50">
        <v>0</v>
      </c>
      <c r="L50">
        <v>0</v>
      </c>
    </row>
    <row r="51" spans="1:12" ht="14.25">
      <c r="A51" t="s">
        <v>225</v>
      </c>
      <c r="B51" t="s">
        <v>163</v>
      </c>
      <c r="C51" t="s">
        <v>486</v>
      </c>
      <c r="D51" t="s">
        <v>277</v>
      </c>
      <c r="E51">
        <v>12.975722</v>
      </c>
      <c r="F51">
        <v>12.975722</v>
      </c>
      <c r="G51">
        <v>0</v>
      </c>
      <c r="H51">
        <v>0</v>
      </c>
      <c r="I51">
        <v>12.975722</v>
      </c>
      <c r="J51">
        <v>12.975722</v>
      </c>
      <c r="K51">
        <v>0</v>
      </c>
      <c r="L51">
        <v>0</v>
      </c>
    </row>
    <row r="52" spans="1:12" ht="14.25">
      <c r="A52" t="s">
        <v>225</v>
      </c>
      <c r="B52" t="s">
        <v>237</v>
      </c>
      <c r="C52" t="s">
        <v>487</v>
      </c>
      <c r="D52" t="s">
        <v>278</v>
      </c>
      <c r="E52">
        <v>1.428196</v>
      </c>
      <c r="F52">
        <v>1.428196</v>
      </c>
      <c r="G52">
        <v>0</v>
      </c>
      <c r="H52">
        <v>0</v>
      </c>
      <c r="I52">
        <v>1.428196</v>
      </c>
      <c r="J52">
        <v>1.428196</v>
      </c>
      <c r="K52">
        <v>0</v>
      </c>
      <c r="L52">
        <v>0</v>
      </c>
    </row>
    <row r="53" spans="1:12" ht="14.25">
      <c r="A53" t="s">
        <v>225</v>
      </c>
      <c r="B53" t="s">
        <v>239</v>
      </c>
      <c r="C53" t="s">
        <v>488</v>
      </c>
      <c r="D53" t="s">
        <v>176</v>
      </c>
      <c r="E53">
        <v>32.490828</v>
      </c>
      <c r="F53">
        <v>32.490828</v>
      </c>
      <c r="G53">
        <v>0</v>
      </c>
      <c r="H53">
        <v>0</v>
      </c>
      <c r="I53">
        <v>32.490828</v>
      </c>
      <c r="J53">
        <v>32.490828</v>
      </c>
      <c r="K53">
        <v>0</v>
      </c>
      <c r="L53">
        <v>0</v>
      </c>
    </row>
    <row r="54" spans="1:12" ht="14.25">
      <c r="A54" t="s">
        <v>225</v>
      </c>
      <c r="B54" t="s">
        <v>241</v>
      </c>
      <c r="C54" t="s">
        <v>489</v>
      </c>
      <c r="D54" t="s">
        <v>279</v>
      </c>
      <c r="E54">
        <v>31.14</v>
      </c>
      <c r="F54">
        <v>31.14</v>
      </c>
      <c r="G54">
        <v>0</v>
      </c>
      <c r="H54">
        <v>0</v>
      </c>
      <c r="I54">
        <v>31.14</v>
      </c>
      <c r="J54">
        <v>31.14</v>
      </c>
      <c r="K54">
        <v>0</v>
      </c>
      <c r="L54">
        <v>0</v>
      </c>
    </row>
    <row r="55" spans="3:12" ht="14.25">
      <c r="C55" t="s">
        <v>244</v>
      </c>
      <c r="D55" t="s">
        <v>490</v>
      </c>
      <c r="E55">
        <f aca="true" t="shared" si="6" ref="E55:L55">SUM(E56:E73)</f>
        <v>170.83622400000002</v>
      </c>
      <c r="F55">
        <f t="shared" si="6"/>
        <v>72.83622399999999</v>
      </c>
      <c r="G55">
        <f t="shared" si="6"/>
        <v>98</v>
      </c>
      <c r="H55">
        <f t="shared" si="6"/>
        <v>0</v>
      </c>
      <c r="I55">
        <f t="shared" si="6"/>
        <v>170.83622400000002</v>
      </c>
      <c r="J55">
        <f t="shared" si="6"/>
        <v>72.83622399999999</v>
      </c>
      <c r="K55">
        <f t="shared" si="6"/>
        <v>98</v>
      </c>
      <c r="L55">
        <f t="shared" si="6"/>
        <v>0</v>
      </c>
    </row>
    <row r="56" spans="1:12" ht="14.25">
      <c r="A56" t="s">
        <v>243</v>
      </c>
      <c r="B56" t="s">
        <v>142</v>
      </c>
      <c r="C56" t="s">
        <v>491</v>
      </c>
      <c r="D56" t="s">
        <v>280</v>
      </c>
      <c r="E56">
        <v>49.68</v>
      </c>
      <c r="F56">
        <v>5.5</v>
      </c>
      <c r="G56">
        <v>44.18</v>
      </c>
      <c r="H56">
        <v>0</v>
      </c>
      <c r="I56">
        <v>49.68</v>
      </c>
      <c r="J56">
        <v>5.5</v>
      </c>
      <c r="K56">
        <v>44.18</v>
      </c>
      <c r="L56">
        <v>0</v>
      </c>
    </row>
    <row r="57" spans="1:12" ht="14.25">
      <c r="A57" t="s">
        <v>243</v>
      </c>
      <c r="B57" t="s">
        <v>144</v>
      </c>
      <c r="C57" t="s">
        <v>492</v>
      </c>
      <c r="D57" t="s">
        <v>281</v>
      </c>
      <c r="E57">
        <v>8</v>
      </c>
      <c r="F57">
        <v>1</v>
      </c>
      <c r="G57">
        <v>7</v>
      </c>
      <c r="H57">
        <v>0</v>
      </c>
      <c r="I57">
        <v>8</v>
      </c>
      <c r="J57">
        <v>1</v>
      </c>
      <c r="K57">
        <v>7</v>
      </c>
      <c r="L57">
        <v>0</v>
      </c>
    </row>
    <row r="58" spans="1:12" ht="14.25">
      <c r="A58" t="s">
        <v>243</v>
      </c>
      <c r="B58" t="s">
        <v>168</v>
      </c>
      <c r="C58" t="s">
        <v>493</v>
      </c>
      <c r="D58" t="s">
        <v>494</v>
      </c>
      <c r="E58">
        <v>1</v>
      </c>
      <c r="F58">
        <v>0</v>
      </c>
      <c r="G58">
        <v>1</v>
      </c>
      <c r="H58">
        <v>0</v>
      </c>
      <c r="I58">
        <v>1</v>
      </c>
      <c r="J58">
        <v>0</v>
      </c>
      <c r="K58">
        <v>1</v>
      </c>
      <c r="L58">
        <v>0</v>
      </c>
    </row>
    <row r="59" spans="1:12" ht="14.25">
      <c r="A59" t="s">
        <v>243</v>
      </c>
      <c r="B59" t="s">
        <v>151</v>
      </c>
      <c r="C59" t="s">
        <v>495</v>
      </c>
      <c r="D59" t="s">
        <v>282</v>
      </c>
      <c r="E59">
        <v>0.95</v>
      </c>
      <c r="F59">
        <v>0.5</v>
      </c>
      <c r="G59">
        <v>0.45</v>
      </c>
      <c r="H59">
        <v>0</v>
      </c>
      <c r="I59">
        <v>0.95</v>
      </c>
      <c r="J59">
        <v>0.5</v>
      </c>
      <c r="K59">
        <v>0.45</v>
      </c>
      <c r="L59">
        <v>0</v>
      </c>
    </row>
    <row r="60" spans="1:12" ht="14.25">
      <c r="A60" t="s">
        <v>243</v>
      </c>
      <c r="B60" t="s">
        <v>230</v>
      </c>
      <c r="C60" t="s">
        <v>496</v>
      </c>
      <c r="D60" t="s">
        <v>283</v>
      </c>
      <c r="E60">
        <v>8.55</v>
      </c>
      <c r="F60">
        <v>0.5</v>
      </c>
      <c r="G60">
        <v>8.05</v>
      </c>
      <c r="H60">
        <v>0</v>
      </c>
      <c r="I60">
        <v>8.55</v>
      </c>
      <c r="J60">
        <v>0.5</v>
      </c>
      <c r="K60">
        <v>8.05</v>
      </c>
      <c r="L60">
        <v>0</v>
      </c>
    </row>
    <row r="61" spans="1:12" ht="14.25">
      <c r="A61" t="s">
        <v>243</v>
      </c>
      <c r="B61" t="s">
        <v>249</v>
      </c>
      <c r="C61" t="s">
        <v>497</v>
      </c>
      <c r="D61" t="s">
        <v>284</v>
      </c>
      <c r="E61">
        <v>15.748</v>
      </c>
      <c r="F61">
        <v>4.428</v>
      </c>
      <c r="G61">
        <v>11.32</v>
      </c>
      <c r="H61">
        <v>0</v>
      </c>
      <c r="I61">
        <v>15.748</v>
      </c>
      <c r="J61">
        <v>4.428</v>
      </c>
      <c r="K61">
        <v>11.32</v>
      </c>
      <c r="L61">
        <v>0</v>
      </c>
    </row>
    <row r="62" spans="1:12" ht="14.25">
      <c r="A62" t="s">
        <v>243</v>
      </c>
      <c r="B62" t="s">
        <v>163</v>
      </c>
      <c r="C62" t="s">
        <v>498</v>
      </c>
      <c r="D62" t="s">
        <v>285</v>
      </c>
      <c r="E62">
        <v>16.9</v>
      </c>
      <c r="F62">
        <v>1</v>
      </c>
      <c r="G62">
        <v>15.9</v>
      </c>
      <c r="H62">
        <v>0</v>
      </c>
      <c r="I62">
        <v>16.9</v>
      </c>
      <c r="J62">
        <v>1</v>
      </c>
      <c r="K62">
        <v>15.9</v>
      </c>
      <c r="L62">
        <v>0</v>
      </c>
    </row>
    <row r="63" spans="1:12" ht="14.25">
      <c r="A63" t="s">
        <v>243</v>
      </c>
      <c r="B63" t="s">
        <v>239</v>
      </c>
      <c r="C63" t="s">
        <v>499</v>
      </c>
      <c r="D63" t="s">
        <v>286</v>
      </c>
      <c r="E63">
        <v>5.5</v>
      </c>
      <c r="F63">
        <v>1.2</v>
      </c>
      <c r="G63">
        <v>4.3</v>
      </c>
      <c r="H63">
        <v>0</v>
      </c>
      <c r="I63">
        <v>5.5</v>
      </c>
      <c r="J63">
        <v>1.2</v>
      </c>
      <c r="K63">
        <v>4.3</v>
      </c>
      <c r="L63">
        <v>0</v>
      </c>
    </row>
    <row r="64" spans="1:12" ht="14.25">
      <c r="A64" t="s">
        <v>243</v>
      </c>
      <c r="B64" t="s">
        <v>500</v>
      </c>
      <c r="C64" t="s">
        <v>501</v>
      </c>
      <c r="D64" t="s">
        <v>502</v>
      </c>
      <c r="E64">
        <v>2.2</v>
      </c>
      <c r="F64">
        <v>0</v>
      </c>
      <c r="G64">
        <v>2.2</v>
      </c>
      <c r="H64">
        <v>0</v>
      </c>
      <c r="I64">
        <v>2.2</v>
      </c>
      <c r="J64">
        <v>0</v>
      </c>
      <c r="K64">
        <v>2.2</v>
      </c>
      <c r="L64">
        <v>0</v>
      </c>
    </row>
    <row r="65" spans="1:12" ht="14.25">
      <c r="A65" t="s">
        <v>243</v>
      </c>
      <c r="B65" t="s">
        <v>253</v>
      </c>
      <c r="C65" t="s">
        <v>503</v>
      </c>
      <c r="D65" t="s">
        <v>287</v>
      </c>
      <c r="E65">
        <v>0.54</v>
      </c>
      <c r="F65">
        <v>0.44</v>
      </c>
      <c r="G65">
        <v>0.1</v>
      </c>
      <c r="H65">
        <v>0</v>
      </c>
      <c r="I65">
        <v>0.54</v>
      </c>
      <c r="J65">
        <v>0.44</v>
      </c>
      <c r="K65">
        <v>0.1</v>
      </c>
      <c r="L65">
        <v>0</v>
      </c>
    </row>
    <row r="66" spans="1:12" ht="14.25">
      <c r="A66" t="s">
        <v>243</v>
      </c>
      <c r="B66" t="s">
        <v>255</v>
      </c>
      <c r="C66" t="s">
        <v>504</v>
      </c>
      <c r="D66" t="s">
        <v>288</v>
      </c>
      <c r="E66">
        <v>0.76</v>
      </c>
      <c r="F66">
        <v>0.76</v>
      </c>
      <c r="G66">
        <v>0</v>
      </c>
      <c r="H66">
        <v>0</v>
      </c>
      <c r="I66">
        <v>0.76</v>
      </c>
      <c r="J66">
        <v>0.76</v>
      </c>
      <c r="K66">
        <v>0</v>
      </c>
      <c r="L66">
        <v>0</v>
      </c>
    </row>
    <row r="67" spans="1:12" ht="14.25">
      <c r="A67" t="s">
        <v>243</v>
      </c>
      <c r="B67" t="s">
        <v>257</v>
      </c>
      <c r="C67" t="s">
        <v>505</v>
      </c>
      <c r="D67" t="s">
        <v>289</v>
      </c>
      <c r="E67">
        <v>7.25</v>
      </c>
      <c r="F67">
        <v>7.05</v>
      </c>
      <c r="G67">
        <v>0.2</v>
      </c>
      <c r="H67">
        <v>0</v>
      </c>
      <c r="I67">
        <v>7.25</v>
      </c>
      <c r="J67">
        <v>7.05</v>
      </c>
      <c r="K67">
        <v>0.2</v>
      </c>
      <c r="L67">
        <v>0</v>
      </c>
    </row>
    <row r="68" spans="1:12" ht="14.25">
      <c r="A68" t="s">
        <v>243</v>
      </c>
      <c r="B68" t="s">
        <v>506</v>
      </c>
      <c r="C68" t="s">
        <v>507</v>
      </c>
      <c r="D68" t="s">
        <v>508</v>
      </c>
      <c r="E68">
        <v>1.3</v>
      </c>
      <c r="F68">
        <v>0</v>
      </c>
      <c r="G68">
        <v>1.3</v>
      </c>
      <c r="H68">
        <v>0</v>
      </c>
      <c r="I68">
        <v>1.3</v>
      </c>
      <c r="J68">
        <v>0</v>
      </c>
      <c r="K68">
        <v>1.3</v>
      </c>
      <c r="L68">
        <v>0</v>
      </c>
    </row>
    <row r="69" spans="1:12" ht="14.25">
      <c r="A69" t="s">
        <v>243</v>
      </c>
      <c r="B69" t="s">
        <v>259</v>
      </c>
      <c r="C69" t="s">
        <v>509</v>
      </c>
      <c r="D69" t="s">
        <v>290</v>
      </c>
      <c r="E69">
        <v>4.558224</v>
      </c>
      <c r="F69">
        <v>4.558224</v>
      </c>
      <c r="G69">
        <v>0</v>
      </c>
      <c r="H69">
        <v>0</v>
      </c>
      <c r="I69">
        <v>4.558224</v>
      </c>
      <c r="J69">
        <v>4.558224</v>
      </c>
      <c r="K69">
        <v>0</v>
      </c>
      <c r="L69">
        <v>0</v>
      </c>
    </row>
    <row r="70" spans="1:12" ht="14.25">
      <c r="A70" t="s">
        <v>243</v>
      </c>
      <c r="B70" t="s">
        <v>510</v>
      </c>
      <c r="C70" t="s">
        <v>511</v>
      </c>
      <c r="D70" t="s">
        <v>512</v>
      </c>
      <c r="E70">
        <v>1.5</v>
      </c>
      <c r="F70">
        <v>0</v>
      </c>
      <c r="G70">
        <v>1.5</v>
      </c>
      <c r="H70">
        <v>0</v>
      </c>
      <c r="I70">
        <v>1.5</v>
      </c>
      <c r="J70">
        <v>0</v>
      </c>
      <c r="K70">
        <v>1.5</v>
      </c>
      <c r="L70">
        <v>0</v>
      </c>
    </row>
    <row r="71" spans="1:12" ht="14.25">
      <c r="A71" t="s">
        <v>243</v>
      </c>
      <c r="B71" t="s">
        <v>261</v>
      </c>
      <c r="C71" t="s">
        <v>513</v>
      </c>
      <c r="D71" t="s">
        <v>291</v>
      </c>
      <c r="E71">
        <v>12.5</v>
      </c>
      <c r="F71">
        <v>12.5</v>
      </c>
      <c r="G71">
        <v>0</v>
      </c>
      <c r="H71">
        <v>0</v>
      </c>
      <c r="I71">
        <v>12.5</v>
      </c>
      <c r="J71">
        <v>12.5</v>
      </c>
      <c r="K71">
        <v>0</v>
      </c>
      <c r="L71">
        <v>0</v>
      </c>
    </row>
    <row r="72" spans="1:12" ht="14.25">
      <c r="A72" t="s">
        <v>243</v>
      </c>
      <c r="B72" t="s">
        <v>263</v>
      </c>
      <c r="C72" t="s">
        <v>514</v>
      </c>
      <c r="D72" t="s">
        <v>292</v>
      </c>
      <c r="E72">
        <v>23.4</v>
      </c>
      <c r="F72">
        <v>23.4</v>
      </c>
      <c r="G72">
        <v>0</v>
      </c>
      <c r="H72">
        <v>0</v>
      </c>
      <c r="I72">
        <v>23.4</v>
      </c>
      <c r="J72">
        <v>23.4</v>
      </c>
      <c r="K72">
        <v>0</v>
      </c>
      <c r="L72">
        <v>0</v>
      </c>
    </row>
    <row r="73" spans="1:12" ht="14.25">
      <c r="A73" t="s">
        <v>243</v>
      </c>
      <c r="B73" t="s">
        <v>241</v>
      </c>
      <c r="C73" t="s">
        <v>515</v>
      </c>
      <c r="D73" t="s">
        <v>293</v>
      </c>
      <c r="E73">
        <v>10.5</v>
      </c>
      <c r="F73">
        <v>10</v>
      </c>
      <c r="G73">
        <v>0.5</v>
      </c>
      <c r="H73">
        <v>0</v>
      </c>
      <c r="I73">
        <v>10.5</v>
      </c>
      <c r="J73">
        <v>10</v>
      </c>
      <c r="K73">
        <v>0.5</v>
      </c>
      <c r="L73">
        <v>0</v>
      </c>
    </row>
    <row r="74" spans="3:12" ht="14.25">
      <c r="C74" t="s">
        <v>267</v>
      </c>
      <c r="D74" t="s">
        <v>429</v>
      </c>
      <c r="E74">
        <f aca="true" t="shared" si="7" ref="E74:L74">SUM(E75:E76)</f>
        <v>10.14115</v>
      </c>
      <c r="F74">
        <f t="shared" si="7"/>
        <v>10.14115</v>
      </c>
      <c r="G74">
        <f t="shared" si="7"/>
        <v>0</v>
      </c>
      <c r="H74">
        <f t="shared" si="7"/>
        <v>0</v>
      </c>
      <c r="I74">
        <f t="shared" si="7"/>
        <v>10.14115</v>
      </c>
      <c r="J74">
        <f t="shared" si="7"/>
        <v>10.14115</v>
      </c>
      <c r="K74">
        <f t="shared" si="7"/>
        <v>0</v>
      </c>
      <c r="L74">
        <f t="shared" si="7"/>
        <v>0</v>
      </c>
    </row>
    <row r="75" spans="1:12" ht="14.25">
      <c r="A75" t="s">
        <v>266</v>
      </c>
      <c r="B75" t="s">
        <v>144</v>
      </c>
      <c r="C75" t="s">
        <v>516</v>
      </c>
      <c r="D75" t="s">
        <v>294</v>
      </c>
      <c r="E75">
        <v>7.99555</v>
      </c>
      <c r="F75">
        <v>7.99555</v>
      </c>
      <c r="G75">
        <v>0</v>
      </c>
      <c r="H75">
        <v>0</v>
      </c>
      <c r="I75">
        <v>7.99555</v>
      </c>
      <c r="J75">
        <v>7.99555</v>
      </c>
      <c r="K75">
        <v>0</v>
      </c>
      <c r="L75">
        <v>0</v>
      </c>
    </row>
    <row r="76" spans="1:12" ht="14.25">
      <c r="A76" t="s">
        <v>266</v>
      </c>
      <c r="B76" t="s">
        <v>151</v>
      </c>
      <c r="C76" t="s">
        <v>517</v>
      </c>
      <c r="D76" t="s">
        <v>295</v>
      </c>
      <c r="E76">
        <v>2.1456</v>
      </c>
      <c r="F76">
        <v>2.1456</v>
      </c>
      <c r="G76">
        <v>0</v>
      </c>
      <c r="H76">
        <v>0</v>
      </c>
      <c r="I76">
        <v>2.1456</v>
      </c>
      <c r="J76">
        <v>2.1456</v>
      </c>
      <c r="K76">
        <v>0</v>
      </c>
      <c r="L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G1" t="s">
        <v>518</v>
      </c>
    </row>
    <row r="2" ht="14.25">
      <c r="A2" t="s">
        <v>519</v>
      </c>
    </row>
    <row r="3" spans="1:7" ht="14.25">
      <c r="A3" t="s">
        <v>178</v>
      </c>
      <c r="G3" t="s">
        <v>3</v>
      </c>
    </row>
    <row r="4" spans="1:7" ht="14.25">
      <c r="A4" t="s">
        <v>520</v>
      </c>
      <c r="B4" t="s">
        <v>521</v>
      </c>
      <c r="C4" t="s">
        <v>94</v>
      </c>
      <c r="D4" t="s">
        <v>522</v>
      </c>
      <c r="E4" t="s">
        <v>97</v>
      </c>
      <c r="F4" t="s">
        <v>207</v>
      </c>
      <c r="G4" t="s">
        <v>208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5.28125" style="0" customWidth="1"/>
    <col min="3" max="3" width="3.57421875" style="0" customWidth="1"/>
    <col min="4" max="4" width="18.421875" style="0" customWidth="1"/>
    <col min="5" max="5" width="28.7109375" style="0" customWidth="1"/>
    <col min="6" max="6" width="12.57421875" style="0" customWidth="1"/>
    <col min="7" max="7" width="11.421875" style="0" customWidth="1"/>
    <col min="8" max="8" width="11.28125" style="0" customWidth="1"/>
    <col min="9" max="9" width="10.7109375" style="0" customWidth="1"/>
  </cols>
  <sheetData>
    <row r="1" ht="14.25">
      <c r="AP1" t="s">
        <v>92</v>
      </c>
    </row>
    <row r="2" ht="14.25">
      <c r="A2" t="s">
        <v>93</v>
      </c>
    </row>
    <row r="3" spans="1:42" ht="14.25">
      <c r="A3" t="s">
        <v>2</v>
      </c>
      <c r="AP3" t="s">
        <v>3</v>
      </c>
    </row>
    <row r="4" spans="1:42" ht="14.25">
      <c r="A4" s="1" t="s">
        <v>94</v>
      </c>
      <c r="B4" s="1"/>
      <c r="C4" s="1"/>
      <c r="D4" s="1" t="s">
        <v>95</v>
      </c>
      <c r="E4" s="1" t="s">
        <v>96</v>
      </c>
      <c r="F4" s="1" t="s">
        <v>97</v>
      </c>
      <c r="G4" s="1" t="s">
        <v>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99</v>
      </c>
      <c r="U4" s="1"/>
      <c r="V4" s="1"/>
      <c r="W4" s="1" t="s">
        <v>100</v>
      </c>
      <c r="X4" s="1"/>
      <c r="Y4" s="1"/>
      <c r="Z4" s="1" t="s">
        <v>101</v>
      </c>
      <c r="AA4" s="1"/>
      <c r="AB4" s="1"/>
      <c r="AC4" s="1"/>
      <c r="AD4" s="1" t="s">
        <v>102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1" t="s">
        <v>103</v>
      </c>
      <c r="B5" s="1" t="s">
        <v>104</v>
      </c>
      <c r="C5" s="1" t="s">
        <v>105</v>
      </c>
      <c r="D5" s="1"/>
      <c r="E5" s="1"/>
      <c r="F5" s="1"/>
      <c r="G5" s="1" t="s">
        <v>106</v>
      </c>
      <c r="H5" s="1" t="s">
        <v>107</v>
      </c>
      <c r="I5" s="1"/>
      <c r="J5" s="1"/>
      <c r="K5" s="1" t="s">
        <v>108</v>
      </c>
      <c r="L5" s="1"/>
      <c r="M5" s="1"/>
      <c r="N5" s="1"/>
      <c r="O5" s="1"/>
      <c r="P5" s="1"/>
      <c r="Q5" s="1"/>
      <c r="R5" s="1"/>
      <c r="S5" s="1"/>
      <c r="T5" s="1" t="s">
        <v>106</v>
      </c>
      <c r="U5" s="1" t="s">
        <v>109</v>
      </c>
      <c r="V5" s="1" t="s">
        <v>110</v>
      </c>
      <c r="W5" s="1" t="s">
        <v>106</v>
      </c>
      <c r="X5" s="1" t="s">
        <v>111</v>
      </c>
      <c r="Y5" s="1" t="s">
        <v>112</v>
      </c>
      <c r="Z5" s="1" t="s">
        <v>106</v>
      </c>
      <c r="AA5" s="1" t="s">
        <v>113</v>
      </c>
      <c r="AB5" s="1" t="s">
        <v>114</v>
      </c>
      <c r="AC5" s="1" t="s">
        <v>115</v>
      </c>
      <c r="AD5" s="1" t="s">
        <v>106</v>
      </c>
      <c r="AE5" s="1" t="s">
        <v>116</v>
      </c>
      <c r="AF5" s="1"/>
      <c r="AG5" s="1"/>
      <c r="AH5" s="1"/>
      <c r="AI5" s="1"/>
      <c r="AJ5" s="1" t="s">
        <v>117</v>
      </c>
      <c r="AK5" s="1"/>
      <c r="AL5" s="1"/>
      <c r="AM5" s="1" t="s">
        <v>118</v>
      </c>
      <c r="AN5" s="1" t="s">
        <v>119</v>
      </c>
      <c r="AO5" s="1" t="s">
        <v>120</v>
      </c>
      <c r="AP5" s="1" t="s">
        <v>121</v>
      </c>
    </row>
    <row r="6" spans="1:42" ht="14.25">
      <c r="A6" s="1"/>
      <c r="B6" s="1"/>
      <c r="C6" s="1"/>
      <c r="D6" s="1"/>
      <c r="E6" s="1"/>
      <c r="F6" s="1"/>
      <c r="G6" s="1"/>
      <c r="H6" s="1" t="s">
        <v>122</v>
      </c>
      <c r="I6" s="1" t="s">
        <v>109</v>
      </c>
      <c r="J6" s="1" t="s">
        <v>110</v>
      </c>
      <c r="K6" s="1" t="s">
        <v>122</v>
      </c>
      <c r="L6" s="1" t="s">
        <v>123</v>
      </c>
      <c r="M6" s="1" t="s">
        <v>124</v>
      </c>
      <c r="N6" s="1" t="s">
        <v>125</v>
      </c>
      <c r="O6" s="1" t="s">
        <v>126</v>
      </c>
      <c r="P6" s="1" t="s">
        <v>127</v>
      </c>
      <c r="Q6" s="1" t="s">
        <v>128</v>
      </c>
      <c r="R6" s="1" t="s">
        <v>129</v>
      </c>
      <c r="S6" s="1" t="s">
        <v>115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122</v>
      </c>
      <c r="AF6" s="1" t="s">
        <v>130</v>
      </c>
      <c r="AG6" s="1" t="s">
        <v>131</v>
      </c>
      <c r="AH6" s="1" t="s">
        <v>132</v>
      </c>
      <c r="AI6" s="1" t="s">
        <v>133</v>
      </c>
      <c r="AJ6" s="1" t="s">
        <v>122</v>
      </c>
      <c r="AK6" s="1" t="s">
        <v>109</v>
      </c>
      <c r="AL6" s="1" t="s">
        <v>110</v>
      </c>
      <c r="AM6" s="1"/>
      <c r="AN6" s="1"/>
      <c r="AO6" s="1"/>
      <c r="AP6" s="1"/>
    </row>
    <row r="7" spans="1:42" ht="14.25">
      <c r="A7" s="1" t="s">
        <v>134</v>
      </c>
      <c r="B7" s="1" t="s">
        <v>134</v>
      </c>
      <c r="C7" s="1" t="s">
        <v>134</v>
      </c>
      <c r="D7" s="1" t="s">
        <v>134</v>
      </c>
      <c r="E7" s="1" t="s">
        <v>134</v>
      </c>
      <c r="F7" s="1">
        <v>1</v>
      </c>
      <c r="G7" s="1">
        <f aca="true" t="shared" si="0" ref="G7:AP7">F7+1</f>
        <v>2</v>
      </c>
      <c r="H7" s="1">
        <f t="shared" si="0"/>
        <v>3</v>
      </c>
      <c r="I7" s="1">
        <f t="shared" si="0"/>
        <v>4</v>
      </c>
      <c r="J7" s="1">
        <f t="shared" si="0"/>
        <v>5</v>
      </c>
      <c r="K7" s="1">
        <f t="shared" si="0"/>
        <v>6</v>
      </c>
      <c r="L7" s="1">
        <f t="shared" si="0"/>
        <v>7</v>
      </c>
      <c r="M7" s="1">
        <f t="shared" si="0"/>
        <v>8</v>
      </c>
      <c r="N7" s="1">
        <f t="shared" si="0"/>
        <v>9</v>
      </c>
      <c r="O7" s="1">
        <f t="shared" si="0"/>
        <v>10</v>
      </c>
      <c r="P7" s="1">
        <f t="shared" si="0"/>
        <v>11</v>
      </c>
      <c r="Q7" s="1">
        <f t="shared" si="0"/>
        <v>12</v>
      </c>
      <c r="R7" s="1">
        <f t="shared" si="0"/>
        <v>13</v>
      </c>
      <c r="S7" s="1">
        <f t="shared" si="0"/>
        <v>14</v>
      </c>
      <c r="T7" s="1">
        <f t="shared" si="0"/>
        <v>15</v>
      </c>
      <c r="U7" s="1">
        <f t="shared" si="0"/>
        <v>16</v>
      </c>
      <c r="V7" s="1">
        <f t="shared" si="0"/>
        <v>17</v>
      </c>
      <c r="W7" s="1">
        <f t="shared" si="0"/>
        <v>18</v>
      </c>
      <c r="X7" s="1">
        <f t="shared" si="0"/>
        <v>19</v>
      </c>
      <c r="Y7" s="1">
        <f t="shared" si="0"/>
        <v>20</v>
      </c>
      <c r="Z7" s="1">
        <f t="shared" si="0"/>
        <v>21</v>
      </c>
      <c r="AA7" s="1">
        <f t="shared" si="0"/>
        <v>22</v>
      </c>
      <c r="AB7" s="1">
        <f t="shared" si="0"/>
        <v>23</v>
      </c>
      <c r="AC7" s="1">
        <f t="shared" si="0"/>
        <v>24</v>
      </c>
      <c r="AD7" s="1">
        <f t="shared" si="0"/>
        <v>25</v>
      </c>
      <c r="AE7" s="1">
        <f t="shared" si="0"/>
        <v>26</v>
      </c>
      <c r="AF7" s="1">
        <f t="shared" si="0"/>
        <v>27</v>
      </c>
      <c r="AG7" s="1">
        <f t="shared" si="0"/>
        <v>28</v>
      </c>
      <c r="AH7" s="1">
        <f t="shared" si="0"/>
        <v>29</v>
      </c>
      <c r="AI7" s="1">
        <f t="shared" si="0"/>
        <v>30</v>
      </c>
      <c r="AJ7" s="1">
        <f t="shared" si="0"/>
        <v>31</v>
      </c>
      <c r="AK7" s="1">
        <f t="shared" si="0"/>
        <v>32</v>
      </c>
      <c r="AL7" s="1">
        <f t="shared" si="0"/>
        <v>33</v>
      </c>
      <c r="AM7" s="1">
        <f t="shared" si="0"/>
        <v>34</v>
      </c>
      <c r="AN7" s="1">
        <f t="shared" si="0"/>
        <v>35</v>
      </c>
      <c r="AO7" s="1">
        <f t="shared" si="0"/>
        <v>36</v>
      </c>
      <c r="AP7" s="1">
        <f t="shared" si="0"/>
        <v>37</v>
      </c>
    </row>
    <row r="8" spans="1:42" ht="14.25">
      <c r="A8" s="1"/>
      <c r="B8" s="1"/>
      <c r="C8" s="1"/>
      <c r="D8" s="1"/>
      <c r="E8" s="1" t="s">
        <v>106</v>
      </c>
      <c r="F8" s="1">
        <f aca="true" t="shared" si="1" ref="F8:AP8">F9+F14+F19+F23</f>
        <v>591.2971749999999</v>
      </c>
      <c r="G8" s="1">
        <f t="shared" si="1"/>
        <v>591.2971749999999</v>
      </c>
      <c r="H8" s="1">
        <f t="shared" si="1"/>
        <v>591.2971749999999</v>
      </c>
      <c r="I8" s="1">
        <f t="shared" si="1"/>
        <v>591.2971749999999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1">
        <f t="shared" si="1"/>
        <v>0</v>
      </c>
      <c r="U8" s="1">
        <f t="shared" si="1"/>
        <v>0</v>
      </c>
      <c r="V8" s="1">
        <f t="shared" si="1"/>
        <v>0</v>
      </c>
      <c r="W8" s="1">
        <f t="shared" si="1"/>
        <v>0</v>
      </c>
      <c r="X8" s="1">
        <f t="shared" si="1"/>
        <v>0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0</v>
      </c>
      <c r="AC8" s="1">
        <f t="shared" si="1"/>
        <v>0</v>
      </c>
      <c r="AD8" s="1">
        <f t="shared" si="1"/>
        <v>0</v>
      </c>
      <c r="AE8" s="1">
        <f t="shared" si="1"/>
        <v>0</v>
      </c>
      <c r="AF8" s="1">
        <f t="shared" si="1"/>
        <v>0</v>
      </c>
      <c r="AG8" s="1">
        <f t="shared" si="1"/>
        <v>0</v>
      </c>
      <c r="AH8" s="1">
        <f t="shared" si="1"/>
        <v>0</v>
      </c>
      <c r="AI8" s="1">
        <f t="shared" si="1"/>
        <v>0</v>
      </c>
      <c r="AJ8" s="1">
        <f t="shared" si="1"/>
        <v>0</v>
      </c>
      <c r="AK8" s="1">
        <f t="shared" si="1"/>
        <v>0</v>
      </c>
      <c r="AL8" s="1">
        <f t="shared" si="1"/>
        <v>0</v>
      </c>
      <c r="AM8" s="1">
        <f t="shared" si="1"/>
        <v>0</v>
      </c>
      <c r="AN8" s="1">
        <f t="shared" si="1"/>
        <v>0</v>
      </c>
      <c r="AO8" s="1">
        <f t="shared" si="1"/>
        <v>0</v>
      </c>
      <c r="AP8" s="1">
        <f t="shared" si="1"/>
        <v>0</v>
      </c>
    </row>
    <row r="9" spans="1:42" ht="14.25">
      <c r="A9" s="1" t="s">
        <v>135</v>
      </c>
      <c r="B9" s="1"/>
      <c r="C9" s="1"/>
      <c r="D9" s="1"/>
      <c r="E9" s="1" t="s">
        <v>136</v>
      </c>
      <c r="F9" s="1">
        <f aca="true" t="shared" si="2" ref="F9:AP9">F10</f>
        <v>513.9359019999999</v>
      </c>
      <c r="G9" s="1">
        <f t="shared" si="2"/>
        <v>513.9359019999999</v>
      </c>
      <c r="H9" s="1">
        <f t="shared" si="2"/>
        <v>513.9359019999999</v>
      </c>
      <c r="I9" s="1">
        <f t="shared" si="2"/>
        <v>513.9359019999999</v>
      </c>
      <c r="J9" s="1">
        <f t="shared" si="2"/>
        <v>0</v>
      </c>
      <c r="K9" s="1">
        <f t="shared" si="2"/>
        <v>0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R9" s="1">
        <f t="shared" si="2"/>
        <v>0</v>
      </c>
      <c r="S9" s="1">
        <f t="shared" si="2"/>
        <v>0</v>
      </c>
      <c r="T9" s="1">
        <f t="shared" si="2"/>
        <v>0</v>
      </c>
      <c r="U9" s="1">
        <f t="shared" si="2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2"/>
        <v>0</v>
      </c>
      <c r="AB9" s="1">
        <f t="shared" si="2"/>
        <v>0</v>
      </c>
      <c r="AC9" s="1">
        <f t="shared" si="2"/>
        <v>0</v>
      </c>
      <c r="AD9" s="1">
        <f t="shared" si="2"/>
        <v>0</v>
      </c>
      <c r="AE9" s="1">
        <f t="shared" si="2"/>
        <v>0</v>
      </c>
      <c r="AF9" s="1">
        <f t="shared" si="2"/>
        <v>0</v>
      </c>
      <c r="AG9" s="1">
        <f t="shared" si="2"/>
        <v>0</v>
      </c>
      <c r="AH9" s="1">
        <f t="shared" si="2"/>
        <v>0</v>
      </c>
      <c r="AI9" s="1">
        <f t="shared" si="2"/>
        <v>0</v>
      </c>
      <c r="AJ9" s="1">
        <f t="shared" si="2"/>
        <v>0</v>
      </c>
      <c r="AK9" s="1">
        <f t="shared" si="2"/>
        <v>0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</row>
    <row r="10" spans="1:42" ht="14.25">
      <c r="A10" s="1" t="s">
        <v>137</v>
      </c>
      <c r="B10" s="1" t="s">
        <v>138</v>
      </c>
      <c r="C10" s="1"/>
      <c r="D10" s="1"/>
      <c r="E10" s="1" t="s">
        <v>139</v>
      </c>
      <c r="F10" s="1">
        <f aca="true" t="shared" si="3" ref="F10:AP10">SUM(F11:F13)</f>
        <v>513.9359019999999</v>
      </c>
      <c r="G10" s="1">
        <f t="shared" si="3"/>
        <v>513.9359019999999</v>
      </c>
      <c r="H10" s="1">
        <f t="shared" si="3"/>
        <v>513.9359019999999</v>
      </c>
      <c r="I10" s="1">
        <f t="shared" si="3"/>
        <v>513.9359019999999</v>
      </c>
      <c r="J10" s="1">
        <f t="shared" si="3"/>
        <v>0</v>
      </c>
      <c r="K10" s="1">
        <f t="shared" si="3"/>
        <v>0</v>
      </c>
      <c r="L10" s="1">
        <f t="shared" si="3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  <c r="Q10" s="1">
        <f t="shared" si="3"/>
        <v>0</v>
      </c>
      <c r="R10" s="1">
        <f t="shared" si="3"/>
        <v>0</v>
      </c>
      <c r="S10" s="1">
        <f t="shared" si="3"/>
        <v>0</v>
      </c>
      <c r="T10" s="1">
        <f t="shared" si="3"/>
        <v>0</v>
      </c>
      <c r="U10" s="1">
        <f t="shared" si="3"/>
        <v>0</v>
      </c>
      <c r="V10" s="1">
        <f t="shared" si="3"/>
        <v>0</v>
      </c>
      <c r="W10" s="1">
        <f t="shared" si="3"/>
        <v>0</v>
      </c>
      <c r="X10" s="1">
        <f t="shared" si="3"/>
        <v>0</v>
      </c>
      <c r="Y10" s="1">
        <f t="shared" si="3"/>
        <v>0</v>
      </c>
      <c r="Z10" s="1">
        <f t="shared" si="3"/>
        <v>0</v>
      </c>
      <c r="AA10" s="1">
        <f t="shared" si="3"/>
        <v>0</v>
      </c>
      <c r="AB10" s="1">
        <f t="shared" si="3"/>
        <v>0</v>
      </c>
      <c r="AC10" s="1">
        <f t="shared" si="3"/>
        <v>0</v>
      </c>
      <c r="AD10" s="1">
        <f t="shared" si="3"/>
        <v>0</v>
      </c>
      <c r="AE10" s="1">
        <f t="shared" si="3"/>
        <v>0</v>
      </c>
      <c r="AF10" s="1">
        <f t="shared" si="3"/>
        <v>0</v>
      </c>
      <c r="AG10" s="1">
        <f t="shared" si="3"/>
        <v>0</v>
      </c>
      <c r="AH10" s="1">
        <f t="shared" si="3"/>
        <v>0</v>
      </c>
      <c r="AI10" s="1">
        <f t="shared" si="3"/>
        <v>0</v>
      </c>
      <c r="AJ10" s="1">
        <f t="shared" si="3"/>
        <v>0</v>
      </c>
      <c r="AK10" s="1">
        <f t="shared" si="3"/>
        <v>0</v>
      </c>
      <c r="AL10" s="1">
        <f t="shared" si="3"/>
        <v>0</v>
      </c>
      <c r="AM10" s="1">
        <f t="shared" si="3"/>
        <v>0</v>
      </c>
      <c r="AN10" s="1">
        <f t="shared" si="3"/>
        <v>0</v>
      </c>
      <c r="AO10" s="1">
        <f t="shared" si="3"/>
        <v>0</v>
      </c>
      <c r="AP10" s="1">
        <f t="shared" si="3"/>
        <v>0</v>
      </c>
    </row>
    <row r="11" spans="1:42" ht="14.25">
      <c r="A11" s="1" t="s">
        <v>140</v>
      </c>
      <c r="B11" s="1" t="s">
        <v>141</v>
      </c>
      <c r="C11" s="1" t="s">
        <v>142</v>
      </c>
      <c r="D11" s="1"/>
      <c r="E11" s="1" t="s">
        <v>143</v>
      </c>
      <c r="F11" s="1">
        <v>415.935902</v>
      </c>
      <c r="G11" s="1">
        <v>415.935902</v>
      </c>
      <c r="H11" s="1">
        <v>415.935902</v>
      </c>
      <c r="I11" s="1">
        <v>415.935902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</row>
    <row r="12" spans="1:42" ht="14.25">
      <c r="A12" s="1" t="s">
        <v>140</v>
      </c>
      <c r="B12" s="1" t="s">
        <v>141</v>
      </c>
      <c r="C12" s="1" t="s">
        <v>144</v>
      </c>
      <c r="D12" s="1"/>
      <c r="E12" s="1" t="s">
        <v>145</v>
      </c>
      <c r="F12" s="1">
        <v>95</v>
      </c>
      <c r="G12" s="1">
        <v>95</v>
      </c>
      <c r="H12" s="1">
        <v>95</v>
      </c>
      <c r="I12" s="1">
        <v>95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</row>
    <row r="13" spans="1:42" ht="14.25">
      <c r="A13" s="1" t="s">
        <v>140</v>
      </c>
      <c r="B13" s="1" t="s">
        <v>141</v>
      </c>
      <c r="C13" s="1" t="s">
        <v>146</v>
      </c>
      <c r="D13" s="1"/>
      <c r="E13" s="1" t="s">
        <v>147</v>
      </c>
      <c r="F13" s="1">
        <v>3</v>
      </c>
      <c r="G13" s="1">
        <v>3</v>
      </c>
      <c r="H13" s="1">
        <v>3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</row>
    <row r="14" spans="1:42" ht="14.25">
      <c r="A14" s="1" t="s">
        <v>148</v>
      </c>
      <c r="B14" s="1"/>
      <c r="C14" s="1"/>
      <c r="D14" s="1"/>
      <c r="E14" s="1" t="s">
        <v>149</v>
      </c>
      <c r="F14" s="1">
        <f aca="true" t="shared" si="4" ref="F14:AP14">F15+F17</f>
        <v>10.0656</v>
      </c>
      <c r="G14" s="1">
        <f t="shared" si="4"/>
        <v>10.0656</v>
      </c>
      <c r="H14" s="1">
        <f t="shared" si="4"/>
        <v>10.0656</v>
      </c>
      <c r="I14" s="1">
        <f t="shared" si="4"/>
        <v>10.0656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  <c r="U14" s="1">
        <f t="shared" si="4"/>
        <v>0</v>
      </c>
      <c r="V14" s="1">
        <f t="shared" si="4"/>
        <v>0</v>
      </c>
      <c r="W14" s="1">
        <f t="shared" si="4"/>
        <v>0</v>
      </c>
      <c r="X14" s="1">
        <f t="shared" si="4"/>
        <v>0</v>
      </c>
      <c r="Y14" s="1">
        <f t="shared" si="4"/>
        <v>0</v>
      </c>
      <c r="Z14" s="1">
        <f t="shared" si="4"/>
        <v>0</v>
      </c>
      <c r="AA14" s="1">
        <f t="shared" si="4"/>
        <v>0</v>
      </c>
      <c r="AB14" s="1">
        <f t="shared" si="4"/>
        <v>0</v>
      </c>
      <c r="AC14" s="1">
        <f t="shared" si="4"/>
        <v>0</v>
      </c>
      <c r="AD14" s="1">
        <f t="shared" si="4"/>
        <v>0</v>
      </c>
      <c r="AE14" s="1">
        <f t="shared" si="4"/>
        <v>0</v>
      </c>
      <c r="AF14" s="1">
        <f t="shared" si="4"/>
        <v>0</v>
      </c>
      <c r="AG14" s="1">
        <f t="shared" si="4"/>
        <v>0</v>
      </c>
      <c r="AH14" s="1">
        <f t="shared" si="4"/>
        <v>0</v>
      </c>
      <c r="AI14" s="1">
        <f t="shared" si="4"/>
        <v>0</v>
      </c>
      <c r="AJ14" s="1">
        <f t="shared" si="4"/>
        <v>0</v>
      </c>
      <c r="AK14" s="1">
        <f t="shared" si="4"/>
        <v>0</v>
      </c>
      <c r="AL14" s="1">
        <f t="shared" si="4"/>
        <v>0</v>
      </c>
      <c r="AM14" s="1">
        <f t="shared" si="4"/>
        <v>0</v>
      </c>
      <c r="AN14" s="1">
        <f t="shared" si="4"/>
        <v>0</v>
      </c>
      <c r="AO14" s="1">
        <f t="shared" si="4"/>
        <v>0</v>
      </c>
      <c r="AP14" s="1">
        <f t="shared" si="4"/>
        <v>0</v>
      </c>
    </row>
    <row r="15" spans="1:42" ht="14.25">
      <c r="A15" s="1" t="s">
        <v>150</v>
      </c>
      <c r="B15" s="1" t="s">
        <v>151</v>
      </c>
      <c r="C15" s="1"/>
      <c r="D15" s="1"/>
      <c r="E15" s="1" t="s">
        <v>152</v>
      </c>
      <c r="F15" s="1">
        <f aca="true" t="shared" si="5" ref="F15:AP15">F16</f>
        <v>7.92</v>
      </c>
      <c r="G15" s="1">
        <f t="shared" si="5"/>
        <v>7.92</v>
      </c>
      <c r="H15" s="1">
        <f t="shared" si="5"/>
        <v>7.92</v>
      </c>
      <c r="I15" s="1">
        <f t="shared" si="5"/>
        <v>7.92</v>
      </c>
      <c r="J15" s="1">
        <f t="shared" si="5"/>
        <v>0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  <c r="O15" s="1">
        <f t="shared" si="5"/>
        <v>0</v>
      </c>
      <c r="P15" s="1">
        <f t="shared" si="5"/>
        <v>0</v>
      </c>
      <c r="Q15" s="1">
        <f t="shared" si="5"/>
        <v>0</v>
      </c>
      <c r="R15" s="1">
        <f t="shared" si="5"/>
        <v>0</v>
      </c>
      <c r="S15" s="1">
        <f t="shared" si="5"/>
        <v>0</v>
      </c>
      <c r="T15" s="1">
        <f t="shared" si="5"/>
        <v>0</v>
      </c>
      <c r="U15" s="1">
        <f t="shared" si="5"/>
        <v>0</v>
      </c>
      <c r="V15" s="1">
        <f t="shared" si="5"/>
        <v>0</v>
      </c>
      <c r="W15" s="1">
        <f t="shared" si="5"/>
        <v>0</v>
      </c>
      <c r="X15" s="1">
        <f t="shared" si="5"/>
        <v>0</v>
      </c>
      <c r="Y15" s="1">
        <f t="shared" si="5"/>
        <v>0</v>
      </c>
      <c r="Z15" s="1">
        <f t="shared" si="5"/>
        <v>0</v>
      </c>
      <c r="AA15" s="1">
        <f t="shared" si="5"/>
        <v>0</v>
      </c>
      <c r="AB15" s="1">
        <f t="shared" si="5"/>
        <v>0</v>
      </c>
      <c r="AC15" s="1">
        <f t="shared" si="5"/>
        <v>0</v>
      </c>
      <c r="AD15" s="1">
        <f t="shared" si="5"/>
        <v>0</v>
      </c>
      <c r="AE15" s="1">
        <f t="shared" si="5"/>
        <v>0</v>
      </c>
      <c r="AF15" s="1">
        <f t="shared" si="5"/>
        <v>0</v>
      </c>
      <c r="AG15" s="1">
        <f t="shared" si="5"/>
        <v>0</v>
      </c>
      <c r="AH15" s="1">
        <f t="shared" si="5"/>
        <v>0</v>
      </c>
      <c r="AI15" s="1">
        <f t="shared" si="5"/>
        <v>0</v>
      </c>
      <c r="AJ15" s="1">
        <f t="shared" si="5"/>
        <v>0</v>
      </c>
      <c r="AK15" s="1">
        <f t="shared" si="5"/>
        <v>0</v>
      </c>
      <c r="AL15" s="1">
        <f t="shared" si="5"/>
        <v>0</v>
      </c>
      <c r="AM15" s="1">
        <f t="shared" si="5"/>
        <v>0</v>
      </c>
      <c r="AN15" s="1">
        <f t="shared" si="5"/>
        <v>0</v>
      </c>
      <c r="AO15" s="1">
        <f t="shared" si="5"/>
        <v>0</v>
      </c>
      <c r="AP15" s="1">
        <f t="shared" si="5"/>
        <v>0</v>
      </c>
    </row>
    <row r="16" spans="1:42" ht="14.25">
      <c r="A16" s="1" t="s">
        <v>153</v>
      </c>
      <c r="B16" s="1" t="s">
        <v>154</v>
      </c>
      <c r="C16" s="1" t="s">
        <v>142</v>
      </c>
      <c r="D16" s="1"/>
      <c r="E16" s="1" t="s">
        <v>155</v>
      </c>
      <c r="F16" s="1">
        <v>7.92</v>
      </c>
      <c r="G16" s="1">
        <v>7.92</v>
      </c>
      <c r="H16" s="1">
        <v>7.92</v>
      </c>
      <c r="I16" s="1">
        <v>7.92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</row>
    <row r="17" spans="1:42" ht="14.25">
      <c r="A17" s="1" t="s">
        <v>150</v>
      </c>
      <c r="B17" s="1" t="s">
        <v>156</v>
      </c>
      <c r="C17" s="1"/>
      <c r="D17" s="1"/>
      <c r="E17" s="1" t="s">
        <v>157</v>
      </c>
      <c r="F17" s="1">
        <f aca="true" t="shared" si="6" ref="F17:AP17">F18</f>
        <v>2.1456</v>
      </c>
      <c r="G17" s="1">
        <f t="shared" si="6"/>
        <v>2.1456</v>
      </c>
      <c r="H17" s="1">
        <f t="shared" si="6"/>
        <v>2.1456</v>
      </c>
      <c r="I17" s="1">
        <f t="shared" si="6"/>
        <v>2.1456</v>
      </c>
      <c r="J17" s="1">
        <f t="shared" si="6"/>
        <v>0</v>
      </c>
      <c r="K17" s="1">
        <f t="shared" si="6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 t="shared" si="6"/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si="6"/>
        <v>0</v>
      </c>
      <c r="AN17" s="1">
        <f t="shared" si="6"/>
        <v>0</v>
      </c>
      <c r="AO17" s="1">
        <f t="shared" si="6"/>
        <v>0</v>
      </c>
      <c r="AP17" s="1">
        <f t="shared" si="6"/>
        <v>0</v>
      </c>
    </row>
    <row r="18" spans="1:42" ht="14.25">
      <c r="A18" s="1" t="s">
        <v>153</v>
      </c>
      <c r="B18" s="1" t="s">
        <v>158</v>
      </c>
      <c r="C18" s="1" t="s">
        <v>142</v>
      </c>
      <c r="D18" s="1"/>
      <c r="E18" s="1" t="s">
        <v>159</v>
      </c>
      <c r="F18" s="1">
        <v>2.1456</v>
      </c>
      <c r="G18" s="1">
        <v>2.1456</v>
      </c>
      <c r="H18" s="1">
        <v>2.1456</v>
      </c>
      <c r="I18" s="1">
        <v>2.1456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</row>
    <row r="19" spans="1:42" ht="14.25">
      <c r="A19" s="1" t="s">
        <v>160</v>
      </c>
      <c r="B19" s="1"/>
      <c r="C19" s="1"/>
      <c r="D19" s="1"/>
      <c r="E19" s="1" t="s">
        <v>161</v>
      </c>
      <c r="F19" s="1">
        <f aca="true" t="shared" si="7" ref="F19:AP19">F20</f>
        <v>34.804845</v>
      </c>
      <c r="G19" s="1">
        <f t="shared" si="7"/>
        <v>34.804845</v>
      </c>
      <c r="H19" s="1">
        <f t="shared" si="7"/>
        <v>34.804845</v>
      </c>
      <c r="I19" s="1">
        <f t="shared" si="7"/>
        <v>34.804845</v>
      </c>
      <c r="J19" s="1">
        <f t="shared" si="7"/>
        <v>0</v>
      </c>
      <c r="K19" s="1">
        <f t="shared" si="7"/>
        <v>0</v>
      </c>
      <c r="L19" s="1">
        <f t="shared" si="7"/>
        <v>0</v>
      </c>
      <c r="M19" s="1">
        <f t="shared" si="7"/>
        <v>0</v>
      </c>
      <c r="N19" s="1">
        <f t="shared" si="7"/>
        <v>0</v>
      </c>
      <c r="O19" s="1">
        <f t="shared" si="7"/>
        <v>0</v>
      </c>
      <c r="P19" s="1">
        <f t="shared" si="7"/>
        <v>0</v>
      </c>
      <c r="Q19" s="1">
        <f t="shared" si="7"/>
        <v>0</v>
      </c>
      <c r="R19" s="1">
        <f t="shared" si="7"/>
        <v>0</v>
      </c>
      <c r="S19" s="1">
        <f t="shared" si="7"/>
        <v>0</v>
      </c>
      <c r="T19" s="1">
        <f t="shared" si="7"/>
        <v>0</v>
      </c>
      <c r="U19" s="1">
        <f t="shared" si="7"/>
        <v>0</v>
      </c>
      <c r="V19" s="1">
        <f t="shared" si="7"/>
        <v>0</v>
      </c>
      <c r="W19" s="1">
        <f t="shared" si="7"/>
        <v>0</v>
      </c>
      <c r="X19" s="1">
        <f t="shared" si="7"/>
        <v>0</v>
      </c>
      <c r="Y19" s="1">
        <f t="shared" si="7"/>
        <v>0</v>
      </c>
      <c r="Z19" s="1">
        <f t="shared" si="7"/>
        <v>0</v>
      </c>
      <c r="AA19" s="1">
        <f t="shared" si="7"/>
        <v>0</v>
      </c>
      <c r="AB19" s="1">
        <f t="shared" si="7"/>
        <v>0</v>
      </c>
      <c r="AC19" s="1">
        <f t="shared" si="7"/>
        <v>0</v>
      </c>
      <c r="AD19" s="1">
        <f t="shared" si="7"/>
        <v>0</v>
      </c>
      <c r="AE19" s="1">
        <f t="shared" si="7"/>
        <v>0</v>
      </c>
      <c r="AF19" s="1">
        <f t="shared" si="7"/>
        <v>0</v>
      </c>
      <c r="AG19" s="1">
        <f t="shared" si="7"/>
        <v>0</v>
      </c>
      <c r="AH19" s="1">
        <f t="shared" si="7"/>
        <v>0</v>
      </c>
      <c r="AI19" s="1">
        <f t="shared" si="7"/>
        <v>0</v>
      </c>
      <c r="AJ19" s="1">
        <f t="shared" si="7"/>
        <v>0</v>
      </c>
      <c r="AK19" s="1">
        <f t="shared" si="7"/>
        <v>0</v>
      </c>
      <c r="AL19" s="1">
        <f t="shared" si="7"/>
        <v>0</v>
      </c>
      <c r="AM19" s="1">
        <f t="shared" si="7"/>
        <v>0</v>
      </c>
      <c r="AN19" s="1">
        <f t="shared" si="7"/>
        <v>0</v>
      </c>
      <c r="AO19" s="1">
        <f t="shared" si="7"/>
        <v>0</v>
      </c>
      <c r="AP19" s="1">
        <f t="shared" si="7"/>
        <v>0</v>
      </c>
    </row>
    <row r="20" spans="1:42" ht="14.25">
      <c r="A20" s="1" t="s">
        <v>162</v>
      </c>
      <c r="B20" s="1" t="s">
        <v>163</v>
      </c>
      <c r="C20" s="1"/>
      <c r="D20" s="1"/>
      <c r="E20" s="1" t="s">
        <v>164</v>
      </c>
      <c r="F20" s="1">
        <f aca="true" t="shared" si="8" ref="F20:AP20">SUM(F21:F22)</f>
        <v>34.804845</v>
      </c>
      <c r="G20" s="1">
        <f t="shared" si="8"/>
        <v>34.804845</v>
      </c>
      <c r="H20" s="1">
        <f t="shared" si="8"/>
        <v>34.804845</v>
      </c>
      <c r="I20" s="1">
        <f t="shared" si="8"/>
        <v>34.804845</v>
      </c>
      <c r="J20" s="1">
        <f t="shared" si="8"/>
        <v>0</v>
      </c>
      <c r="K20" s="1">
        <f t="shared" si="8"/>
        <v>0</v>
      </c>
      <c r="L20" s="1">
        <f t="shared" si="8"/>
        <v>0</v>
      </c>
      <c r="M20" s="1">
        <f t="shared" si="8"/>
        <v>0</v>
      </c>
      <c r="N20" s="1">
        <f t="shared" si="8"/>
        <v>0</v>
      </c>
      <c r="O20" s="1">
        <f t="shared" si="8"/>
        <v>0</v>
      </c>
      <c r="P20" s="1">
        <f t="shared" si="8"/>
        <v>0</v>
      </c>
      <c r="Q20" s="1">
        <f t="shared" si="8"/>
        <v>0</v>
      </c>
      <c r="R20" s="1">
        <f t="shared" si="8"/>
        <v>0</v>
      </c>
      <c r="S20" s="1">
        <f t="shared" si="8"/>
        <v>0</v>
      </c>
      <c r="T20" s="1">
        <f t="shared" si="8"/>
        <v>0</v>
      </c>
      <c r="U20" s="1">
        <f t="shared" si="8"/>
        <v>0</v>
      </c>
      <c r="V20" s="1">
        <f t="shared" si="8"/>
        <v>0</v>
      </c>
      <c r="W20" s="1">
        <f t="shared" si="8"/>
        <v>0</v>
      </c>
      <c r="X20" s="1">
        <f t="shared" si="8"/>
        <v>0</v>
      </c>
      <c r="Y20" s="1">
        <f t="shared" si="8"/>
        <v>0</v>
      </c>
      <c r="Z20" s="1">
        <f t="shared" si="8"/>
        <v>0</v>
      </c>
      <c r="AA20" s="1">
        <f t="shared" si="8"/>
        <v>0</v>
      </c>
      <c r="AB20" s="1">
        <f t="shared" si="8"/>
        <v>0</v>
      </c>
      <c r="AC20" s="1">
        <f t="shared" si="8"/>
        <v>0</v>
      </c>
      <c r="AD20" s="1">
        <f t="shared" si="8"/>
        <v>0</v>
      </c>
      <c r="AE20" s="1">
        <f t="shared" si="8"/>
        <v>0</v>
      </c>
      <c r="AF20" s="1">
        <f t="shared" si="8"/>
        <v>0</v>
      </c>
      <c r="AG20" s="1">
        <f t="shared" si="8"/>
        <v>0</v>
      </c>
      <c r="AH20" s="1">
        <f t="shared" si="8"/>
        <v>0</v>
      </c>
      <c r="AI20" s="1">
        <f t="shared" si="8"/>
        <v>0</v>
      </c>
      <c r="AJ20" s="1">
        <f t="shared" si="8"/>
        <v>0</v>
      </c>
      <c r="AK20" s="1">
        <f t="shared" si="8"/>
        <v>0</v>
      </c>
      <c r="AL20" s="1">
        <f t="shared" si="8"/>
        <v>0</v>
      </c>
      <c r="AM20" s="1">
        <f t="shared" si="8"/>
        <v>0</v>
      </c>
      <c r="AN20" s="1">
        <f t="shared" si="8"/>
        <v>0</v>
      </c>
      <c r="AO20" s="1">
        <f t="shared" si="8"/>
        <v>0</v>
      </c>
      <c r="AP20" s="1">
        <f t="shared" si="8"/>
        <v>0</v>
      </c>
    </row>
    <row r="21" spans="1:42" ht="14.25">
      <c r="A21" s="1" t="s">
        <v>165</v>
      </c>
      <c r="B21" s="1" t="s">
        <v>166</v>
      </c>
      <c r="C21" s="1" t="s">
        <v>142</v>
      </c>
      <c r="D21" s="1"/>
      <c r="E21" s="1" t="s">
        <v>167</v>
      </c>
      <c r="F21" s="1">
        <v>21.829123</v>
      </c>
      <c r="G21" s="1">
        <v>21.829123</v>
      </c>
      <c r="H21" s="1">
        <v>21.829123</v>
      </c>
      <c r="I21" s="1">
        <v>21.829123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</row>
    <row r="22" spans="1:42" ht="14.25">
      <c r="A22" s="1" t="s">
        <v>165</v>
      </c>
      <c r="B22" s="1" t="s">
        <v>166</v>
      </c>
      <c r="C22" s="1" t="s">
        <v>168</v>
      </c>
      <c r="D22" s="1"/>
      <c r="E22" s="1" t="s">
        <v>169</v>
      </c>
      <c r="F22" s="1">
        <v>12.975722</v>
      </c>
      <c r="G22" s="1">
        <v>12.975722</v>
      </c>
      <c r="H22" s="1">
        <v>12.975722</v>
      </c>
      <c r="I22" s="1">
        <v>12.975722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</row>
    <row r="23" spans="1:42" ht="14.25">
      <c r="A23" s="1" t="s">
        <v>170</v>
      </c>
      <c r="B23" s="1"/>
      <c r="C23" s="1"/>
      <c r="D23" s="1"/>
      <c r="E23" s="1" t="s">
        <v>171</v>
      </c>
      <c r="F23" s="1">
        <f aca="true" t="shared" si="9" ref="F23:O24">F24</f>
        <v>32.490828</v>
      </c>
      <c r="G23" s="1">
        <f t="shared" si="9"/>
        <v>32.490828</v>
      </c>
      <c r="H23" s="1">
        <f t="shared" si="9"/>
        <v>32.490828</v>
      </c>
      <c r="I23" s="1">
        <f t="shared" si="9"/>
        <v>32.490828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aca="true" t="shared" si="10" ref="P23:Y24">P24</f>
        <v>0</v>
      </c>
      <c r="Q23" s="1">
        <f t="shared" si="10"/>
        <v>0</v>
      </c>
      <c r="R23" s="1">
        <f t="shared" si="10"/>
        <v>0</v>
      </c>
      <c r="S23" s="1">
        <f t="shared" si="10"/>
        <v>0</v>
      </c>
      <c r="T23" s="1">
        <f t="shared" si="10"/>
        <v>0</v>
      </c>
      <c r="U23" s="1">
        <f t="shared" si="10"/>
        <v>0</v>
      </c>
      <c r="V23" s="1">
        <f t="shared" si="10"/>
        <v>0</v>
      </c>
      <c r="W23" s="1">
        <f t="shared" si="10"/>
        <v>0</v>
      </c>
      <c r="X23" s="1">
        <f t="shared" si="10"/>
        <v>0</v>
      </c>
      <c r="Y23" s="1">
        <f t="shared" si="10"/>
        <v>0</v>
      </c>
      <c r="Z23" s="1">
        <f aca="true" t="shared" si="11" ref="Z23:AI24">Z24</f>
        <v>0</v>
      </c>
      <c r="AA23" s="1">
        <f t="shared" si="11"/>
        <v>0</v>
      </c>
      <c r="AB23" s="1">
        <f t="shared" si="11"/>
        <v>0</v>
      </c>
      <c r="AC23" s="1">
        <f t="shared" si="11"/>
        <v>0</v>
      </c>
      <c r="AD23" s="1">
        <f t="shared" si="11"/>
        <v>0</v>
      </c>
      <c r="AE23" s="1">
        <f t="shared" si="11"/>
        <v>0</v>
      </c>
      <c r="AF23" s="1">
        <f t="shared" si="11"/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  <c r="AJ23" s="1">
        <f aca="true" t="shared" si="12" ref="AJ23:AP24">AJ24</f>
        <v>0</v>
      </c>
      <c r="AK23" s="1">
        <f t="shared" si="12"/>
        <v>0</v>
      </c>
      <c r="AL23" s="1">
        <f t="shared" si="12"/>
        <v>0</v>
      </c>
      <c r="AM23" s="1">
        <f t="shared" si="12"/>
        <v>0</v>
      </c>
      <c r="AN23" s="1">
        <f t="shared" si="12"/>
        <v>0</v>
      </c>
      <c r="AO23" s="1">
        <f t="shared" si="12"/>
        <v>0</v>
      </c>
      <c r="AP23" s="1">
        <f t="shared" si="12"/>
        <v>0</v>
      </c>
    </row>
    <row r="24" spans="1:42" ht="14.25">
      <c r="A24" s="1" t="s">
        <v>172</v>
      </c>
      <c r="B24" s="1" t="s">
        <v>144</v>
      </c>
      <c r="C24" s="1"/>
      <c r="D24" s="1"/>
      <c r="E24" s="1" t="s">
        <v>173</v>
      </c>
      <c r="F24" s="1">
        <f t="shared" si="9"/>
        <v>32.490828</v>
      </c>
      <c r="G24" s="1">
        <f t="shared" si="9"/>
        <v>32.490828</v>
      </c>
      <c r="H24" s="1">
        <f t="shared" si="9"/>
        <v>32.490828</v>
      </c>
      <c r="I24" s="1">
        <f t="shared" si="9"/>
        <v>32.490828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10"/>
        <v>0</v>
      </c>
      <c r="Q24" s="1">
        <f t="shared" si="10"/>
        <v>0</v>
      </c>
      <c r="R24" s="1">
        <f t="shared" si="10"/>
        <v>0</v>
      </c>
      <c r="S24" s="1">
        <f t="shared" si="10"/>
        <v>0</v>
      </c>
      <c r="T24" s="1">
        <f t="shared" si="10"/>
        <v>0</v>
      </c>
      <c r="U24" s="1">
        <f t="shared" si="10"/>
        <v>0</v>
      </c>
      <c r="V24" s="1">
        <f t="shared" si="10"/>
        <v>0</v>
      </c>
      <c r="W24" s="1">
        <f t="shared" si="10"/>
        <v>0</v>
      </c>
      <c r="X24" s="1">
        <f t="shared" si="10"/>
        <v>0</v>
      </c>
      <c r="Y24" s="1">
        <f t="shared" si="10"/>
        <v>0</v>
      </c>
      <c r="Z24" s="1">
        <f t="shared" si="11"/>
        <v>0</v>
      </c>
      <c r="AA24" s="1">
        <f t="shared" si="11"/>
        <v>0</v>
      </c>
      <c r="AB24" s="1">
        <f t="shared" si="11"/>
        <v>0</v>
      </c>
      <c r="AC24" s="1">
        <f t="shared" si="11"/>
        <v>0</v>
      </c>
      <c r="AD24" s="1">
        <f t="shared" si="11"/>
        <v>0</v>
      </c>
      <c r="AE24" s="1">
        <f t="shared" si="11"/>
        <v>0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  <c r="AJ24" s="1">
        <f t="shared" si="12"/>
        <v>0</v>
      </c>
      <c r="AK24" s="1">
        <f t="shared" si="12"/>
        <v>0</v>
      </c>
      <c r="AL24" s="1">
        <f t="shared" si="12"/>
        <v>0</v>
      </c>
      <c r="AM24" s="1">
        <f t="shared" si="12"/>
        <v>0</v>
      </c>
      <c r="AN24" s="1">
        <f t="shared" si="12"/>
        <v>0</v>
      </c>
      <c r="AO24" s="1">
        <f t="shared" si="12"/>
        <v>0</v>
      </c>
      <c r="AP24" s="1">
        <f t="shared" si="12"/>
        <v>0</v>
      </c>
    </row>
    <row r="25" spans="1:42" ht="14.25">
      <c r="A25" s="1" t="s">
        <v>174</v>
      </c>
      <c r="B25" s="1" t="s">
        <v>175</v>
      </c>
      <c r="C25" s="1" t="s">
        <v>142</v>
      </c>
      <c r="D25" s="1"/>
      <c r="E25" s="1" t="s">
        <v>176</v>
      </c>
      <c r="F25" s="1">
        <v>32.490828</v>
      </c>
      <c r="G25" s="1">
        <v>32.490828</v>
      </c>
      <c r="H25" s="1">
        <v>32.490828</v>
      </c>
      <c r="I25" s="1">
        <v>32.490828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</row>
    <row r="26" spans="1:42" ht="14.25">
      <c r="A26" s="1"/>
      <c r="B26" s="1"/>
      <c r="C26" s="1"/>
      <c r="D26" s="1" t="s">
        <v>177</v>
      </c>
      <c r="E26" s="1" t="s">
        <v>178</v>
      </c>
      <c r="F26" s="1">
        <f aca="true" t="shared" si="13" ref="F26:AP26">F27</f>
        <v>591.2971749999998</v>
      </c>
      <c r="G26" s="1">
        <f t="shared" si="13"/>
        <v>591.2971749999998</v>
      </c>
      <c r="H26" s="1">
        <f t="shared" si="13"/>
        <v>591.2971749999998</v>
      </c>
      <c r="I26" s="1">
        <f t="shared" si="13"/>
        <v>591.2971749999998</v>
      </c>
      <c r="J26" s="1">
        <f t="shared" si="13"/>
        <v>0</v>
      </c>
      <c r="K26" s="1">
        <f t="shared" si="13"/>
        <v>0</v>
      </c>
      <c r="L26" s="1">
        <f t="shared" si="13"/>
        <v>0</v>
      </c>
      <c r="M26" s="1">
        <f t="shared" si="13"/>
        <v>0</v>
      </c>
      <c r="N26" s="1">
        <f t="shared" si="13"/>
        <v>0</v>
      </c>
      <c r="O26" s="1">
        <f t="shared" si="13"/>
        <v>0</v>
      </c>
      <c r="P26" s="1">
        <f t="shared" si="13"/>
        <v>0</v>
      </c>
      <c r="Q26" s="1">
        <f t="shared" si="13"/>
        <v>0</v>
      </c>
      <c r="R26" s="1">
        <f t="shared" si="13"/>
        <v>0</v>
      </c>
      <c r="S26" s="1">
        <f t="shared" si="13"/>
        <v>0</v>
      </c>
      <c r="T26" s="1">
        <f t="shared" si="13"/>
        <v>0</v>
      </c>
      <c r="U26" s="1">
        <f t="shared" si="13"/>
        <v>0</v>
      </c>
      <c r="V26" s="1">
        <f t="shared" si="13"/>
        <v>0</v>
      </c>
      <c r="W26" s="1">
        <f t="shared" si="13"/>
        <v>0</v>
      </c>
      <c r="X26" s="1">
        <f t="shared" si="13"/>
        <v>0</v>
      </c>
      <c r="Y26" s="1">
        <f t="shared" si="13"/>
        <v>0</v>
      </c>
      <c r="Z26" s="1">
        <f t="shared" si="13"/>
        <v>0</v>
      </c>
      <c r="AA26" s="1">
        <f t="shared" si="13"/>
        <v>0</v>
      </c>
      <c r="AB26" s="1">
        <f t="shared" si="13"/>
        <v>0</v>
      </c>
      <c r="AC26" s="1">
        <f t="shared" si="13"/>
        <v>0</v>
      </c>
      <c r="AD26" s="1">
        <f t="shared" si="13"/>
        <v>0</v>
      </c>
      <c r="AE26" s="1">
        <f t="shared" si="13"/>
        <v>0</v>
      </c>
      <c r="AF26" s="1">
        <f t="shared" si="13"/>
        <v>0</v>
      </c>
      <c r="AG26" s="1">
        <f t="shared" si="13"/>
        <v>0</v>
      </c>
      <c r="AH26" s="1">
        <f t="shared" si="13"/>
        <v>0</v>
      </c>
      <c r="AI26" s="1">
        <f t="shared" si="13"/>
        <v>0</v>
      </c>
      <c r="AJ26" s="1">
        <f t="shared" si="13"/>
        <v>0</v>
      </c>
      <c r="AK26" s="1">
        <f t="shared" si="13"/>
        <v>0</v>
      </c>
      <c r="AL26" s="1">
        <f t="shared" si="13"/>
        <v>0</v>
      </c>
      <c r="AM26" s="1">
        <f t="shared" si="13"/>
        <v>0</v>
      </c>
      <c r="AN26" s="1">
        <f t="shared" si="13"/>
        <v>0</v>
      </c>
      <c r="AO26" s="1">
        <f t="shared" si="13"/>
        <v>0</v>
      </c>
      <c r="AP26" s="1">
        <f t="shared" si="13"/>
        <v>0</v>
      </c>
    </row>
    <row r="27" spans="1:42" ht="14.25">
      <c r="A27" s="1"/>
      <c r="B27" s="1"/>
      <c r="C27" s="1"/>
      <c r="D27" s="1" t="s">
        <v>179</v>
      </c>
      <c r="E27" s="1" t="s">
        <v>180</v>
      </c>
      <c r="F27" s="1">
        <f aca="true" t="shared" si="14" ref="F27:AP27">SUM(F28:F35)</f>
        <v>591.2971749999998</v>
      </c>
      <c r="G27" s="1">
        <f t="shared" si="14"/>
        <v>591.2971749999998</v>
      </c>
      <c r="H27" s="1">
        <f t="shared" si="14"/>
        <v>591.2971749999998</v>
      </c>
      <c r="I27" s="1">
        <f t="shared" si="14"/>
        <v>591.2971749999998</v>
      </c>
      <c r="J27" s="1">
        <f t="shared" si="14"/>
        <v>0</v>
      </c>
      <c r="K27" s="1">
        <f t="shared" si="14"/>
        <v>0</v>
      </c>
      <c r="L27" s="1">
        <f t="shared" si="14"/>
        <v>0</v>
      </c>
      <c r="M27" s="1">
        <f t="shared" si="14"/>
        <v>0</v>
      </c>
      <c r="N27" s="1">
        <f t="shared" si="14"/>
        <v>0</v>
      </c>
      <c r="O27" s="1">
        <f t="shared" si="14"/>
        <v>0</v>
      </c>
      <c r="P27" s="1">
        <f t="shared" si="14"/>
        <v>0</v>
      </c>
      <c r="Q27" s="1">
        <f t="shared" si="14"/>
        <v>0</v>
      </c>
      <c r="R27" s="1">
        <f t="shared" si="14"/>
        <v>0</v>
      </c>
      <c r="S27" s="1">
        <f t="shared" si="14"/>
        <v>0</v>
      </c>
      <c r="T27" s="1">
        <f t="shared" si="14"/>
        <v>0</v>
      </c>
      <c r="U27" s="1">
        <f t="shared" si="14"/>
        <v>0</v>
      </c>
      <c r="V27" s="1">
        <f t="shared" si="14"/>
        <v>0</v>
      </c>
      <c r="W27" s="1">
        <f t="shared" si="14"/>
        <v>0</v>
      </c>
      <c r="X27" s="1">
        <f t="shared" si="14"/>
        <v>0</v>
      </c>
      <c r="Y27" s="1">
        <f t="shared" si="14"/>
        <v>0</v>
      </c>
      <c r="Z27" s="1">
        <f t="shared" si="14"/>
        <v>0</v>
      </c>
      <c r="AA27" s="1">
        <f t="shared" si="14"/>
        <v>0</v>
      </c>
      <c r="AB27" s="1">
        <f t="shared" si="14"/>
        <v>0</v>
      </c>
      <c r="AC27" s="1">
        <f t="shared" si="14"/>
        <v>0</v>
      </c>
      <c r="AD27" s="1">
        <f t="shared" si="14"/>
        <v>0</v>
      </c>
      <c r="AE27" s="1">
        <f t="shared" si="14"/>
        <v>0</v>
      </c>
      <c r="AF27" s="1">
        <f t="shared" si="14"/>
        <v>0</v>
      </c>
      <c r="AG27" s="1">
        <f t="shared" si="14"/>
        <v>0</v>
      </c>
      <c r="AH27" s="1">
        <f t="shared" si="14"/>
        <v>0</v>
      </c>
      <c r="AI27" s="1">
        <f t="shared" si="14"/>
        <v>0</v>
      </c>
      <c r="AJ27" s="1">
        <f t="shared" si="14"/>
        <v>0</v>
      </c>
      <c r="AK27" s="1">
        <f t="shared" si="14"/>
        <v>0</v>
      </c>
      <c r="AL27" s="1">
        <f t="shared" si="14"/>
        <v>0</v>
      </c>
      <c r="AM27" s="1">
        <f t="shared" si="14"/>
        <v>0</v>
      </c>
      <c r="AN27" s="1">
        <f t="shared" si="14"/>
        <v>0</v>
      </c>
      <c r="AO27" s="1">
        <f t="shared" si="14"/>
        <v>0</v>
      </c>
      <c r="AP27" s="1">
        <f t="shared" si="14"/>
        <v>0</v>
      </c>
    </row>
    <row r="28" spans="1:42" ht="14.25">
      <c r="A28" s="1" t="s">
        <v>135</v>
      </c>
      <c r="B28" s="1" t="s">
        <v>138</v>
      </c>
      <c r="C28" s="1" t="s">
        <v>142</v>
      </c>
      <c r="D28" s="1" t="s">
        <v>181</v>
      </c>
      <c r="E28" s="1" t="s">
        <v>143</v>
      </c>
      <c r="F28" s="1">
        <v>415.935902</v>
      </c>
      <c r="G28" s="1">
        <v>415.935902</v>
      </c>
      <c r="H28" s="1">
        <v>415.935902</v>
      </c>
      <c r="I28" s="1">
        <v>415.935902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</row>
    <row r="29" spans="1:42" ht="14.25">
      <c r="A29" s="1" t="s">
        <v>135</v>
      </c>
      <c r="B29" s="1" t="s">
        <v>138</v>
      </c>
      <c r="C29" s="1" t="s">
        <v>144</v>
      </c>
      <c r="D29" s="1" t="s">
        <v>181</v>
      </c>
      <c r="E29" s="1" t="s">
        <v>145</v>
      </c>
      <c r="F29" s="1">
        <v>95</v>
      </c>
      <c r="G29" s="1">
        <v>95</v>
      </c>
      <c r="H29" s="1">
        <v>95</v>
      </c>
      <c r="I29" s="1">
        <v>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</row>
    <row r="30" spans="1:42" ht="14.25">
      <c r="A30" s="1" t="s">
        <v>135</v>
      </c>
      <c r="B30" s="1" t="s">
        <v>138</v>
      </c>
      <c r="C30" s="1" t="s">
        <v>146</v>
      </c>
      <c r="D30" s="1" t="s">
        <v>181</v>
      </c>
      <c r="E30" s="1" t="s">
        <v>147</v>
      </c>
      <c r="F30" s="1">
        <v>3</v>
      </c>
      <c r="G30" s="1">
        <v>3</v>
      </c>
      <c r="H30" s="1">
        <v>3</v>
      </c>
      <c r="I30" s="1">
        <v>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</row>
    <row r="31" spans="1:42" ht="14.25">
      <c r="A31" s="1" t="s">
        <v>148</v>
      </c>
      <c r="B31" s="1" t="s">
        <v>151</v>
      </c>
      <c r="C31" s="1" t="s">
        <v>142</v>
      </c>
      <c r="D31" s="1" t="s">
        <v>181</v>
      </c>
      <c r="E31" s="1" t="s">
        <v>155</v>
      </c>
      <c r="F31" s="1">
        <v>7.92</v>
      </c>
      <c r="G31" s="1">
        <v>7.92</v>
      </c>
      <c r="H31" s="1">
        <v>7.92</v>
      </c>
      <c r="I31" s="1">
        <v>7.92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</row>
    <row r="32" spans="1:42" ht="14.25">
      <c r="A32" s="1" t="s">
        <v>148</v>
      </c>
      <c r="B32" s="1" t="s">
        <v>156</v>
      </c>
      <c r="C32" s="1" t="s">
        <v>142</v>
      </c>
      <c r="D32" s="1" t="s">
        <v>181</v>
      </c>
      <c r="E32" s="1" t="s">
        <v>159</v>
      </c>
      <c r="F32" s="1">
        <v>2.1456</v>
      </c>
      <c r="G32" s="1">
        <v>2.1456</v>
      </c>
      <c r="H32" s="1">
        <v>2.1456</v>
      </c>
      <c r="I32" s="1">
        <v>2.1456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</row>
    <row r="33" spans="1:42" ht="14.25">
      <c r="A33" s="1" t="s">
        <v>160</v>
      </c>
      <c r="B33" s="1" t="s">
        <v>163</v>
      </c>
      <c r="C33" s="1" t="s">
        <v>142</v>
      </c>
      <c r="D33" s="1" t="s">
        <v>181</v>
      </c>
      <c r="E33" s="1" t="s">
        <v>167</v>
      </c>
      <c r="F33" s="1">
        <v>21.829123</v>
      </c>
      <c r="G33" s="1">
        <v>21.829123</v>
      </c>
      <c r="H33" s="1">
        <v>21.829123</v>
      </c>
      <c r="I33" s="1">
        <v>21.829123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</row>
    <row r="34" spans="1:42" ht="14.25">
      <c r="A34" s="1" t="s">
        <v>160</v>
      </c>
      <c r="B34" s="1" t="s">
        <v>163</v>
      </c>
      <c r="C34" s="1" t="s">
        <v>168</v>
      </c>
      <c r="D34" s="1" t="s">
        <v>181</v>
      </c>
      <c r="E34" s="1" t="s">
        <v>169</v>
      </c>
      <c r="F34" s="1">
        <v>12.975722</v>
      </c>
      <c r="G34" s="1">
        <v>12.975722</v>
      </c>
      <c r="H34" s="1">
        <v>12.975722</v>
      </c>
      <c r="I34" s="1">
        <v>12.975722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</row>
    <row r="35" spans="1:42" ht="14.25">
      <c r="A35" s="1" t="s">
        <v>170</v>
      </c>
      <c r="B35" s="1" t="s">
        <v>144</v>
      </c>
      <c r="C35" s="1" t="s">
        <v>142</v>
      </c>
      <c r="D35" s="1" t="s">
        <v>181</v>
      </c>
      <c r="E35" s="1" t="s">
        <v>176</v>
      </c>
      <c r="F35" s="1">
        <v>32.490828</v>
      </c>
      <c r="G35" s="1">
        <v>32.490828</v>
      </c>
      <c r="H35" s="1">
        <v>32.490828</v>
      </c>
      <c r="I35" s="1">
        <v>32.490828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3">
      <selection activeCell="A4" sqref="A4:X49"/>
    </sheetView>
  </sheetViews>
  <sheetFormatPr defaultColWidth="9.140625" defaultRowHeight="15"/>
  <cols>
    <col min="2" max="2" width="4.421875" style="0" customWidth="1"/>
    <col min="3" max="3" width="5.00390625" style="0" customWidth="1"/>
    <col min="5" max="5" width="24.140625" style="0" customWidth="1"/>
    <col min="8" max="8" width="12.00390625" style="0" customWidth="1"/>
    <col min="9" max="9" width="14.57421875" style="0" customWidth="1"/>
    <col min="10" max="10" width="17.421875" style="0" customWidth="1"/>
  </cols>
  <sheetData>
    <row r="1" ht="14.25">
      <c r="X1" t="s">
        <v>182</v>
      </c>
    </row>
    <row r="2" ht="14.25">
      <c r="A2" t="s">
        <v>183</v>
      </c>
    </row>
    <row r="3" spans="1:24" ht="14.25">
      <c r="A3" t="s">
        <v>2</v>
      </c>
      <c r="X3" t="s">
        <v>3</v>
      </c>
    </row>
    <row r="4" spans="1:24" ht="14.25">
      <c r="A4" s="1" t="s">
        <v>94</v>
      </c>
      <c r="B4" s="1"/>
      <c r="C4" s="1"/>
      <c r="D4" s="1" t="s">
        <v>184</v>
      </c>
      <c r="E4" s="1" t="s">
        <v>185</v>
      </c>
      <c r="F4" s="1" t="s">
        <v>97</v>
      </c>
      <c r="G4" s="1" t="s">
        <v>186</v>
      </c>
      <c r="H4" s="1"/>
      <c r="I4" s="1"/>
      <c r="J4" s="1"/>
      <c r="K4" s="1" t="s">
        <v>187</v>
      </c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188</v>
      </c>
      <c r="W4" s="1"/>
      <c r="X4" s="1"/>
    </row>
    <row r="5" spans="1:24" ht="14.25">
      <c r="A5" s="1" t="s">
        <v>103</v>
      </c>
      <c r="B5" s="1" t="s">
        <v>104</v>
      </c>
      <c r="C5" s="1" t="s">
        <v>105</v>
      </c>
      <c r="D5" s="1"/>
      <c r="E5" s="1"/>
      <c r="F5" s="1"/>
      <c r="G5" s="1" t="s">
        <v>106</v>
      </c>
      <c r="H5" s="1" t="s">
        <v>189</v>
      </c>
      <c r="I5" s="1" t="s">
        <v>190</v>
      </c>
      <c r="J5" s="1" t="s">
        <v>191</v>
      </c>
      <c r="K5" s="1" t="s">
        <v>106</v>
      </c>
      <c r="L5" s="1" t="s">
        <v>189</v>
      </c>
      <c r="M5" s="1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106</v>
      </c>
      <c r="W5" s="1" t="s">
        <v>199</v>
      </c>
      <c r="X5" s="1" t="s">
        <v>200</v>
      </c>
    </row>
    <row r="6" spans="1:24" ht="14.25">
      <c r="A6" s="1" t="s">
        <v>134</v>
      </c>
      <c r="B6" s="1" t="s">
        <v>134</v>
      </c>
      <c r="C6" s="1" t="s">
        <v>134</v>
      </c>
      <c r="D6" s="1" t="s">
        <v>134</v>
      </c>
      <c r="E6" s="1" t="s">
        <v>134</v>
      </c>
      <c r="F6" s="1">
        <v>1</v>
      </c>
      <c r="G6" s="1">
        <f aca="true" t="shared" si="0" ref="G6:X6">F6+1</f>
        <v>2</v>
      </c>
      <c r="H6" s="1">
        <f t="shared" si="0"/>
        <v>3</v>
      </c>
      <c r="I6" s="1">
        <f t="shared" si="0"/>
        <v>4</v>
      </c>
      <c r="J6" s="1">
        <f t="shared" si="0"/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  <c r="N6" s="1">
        <f t="shared" si="0"/>
        <v>9</v>
      </c>
      <c r="O6" s="1">
        <f t="shared" si="0"/>
        <v>10</v>
      </c>
      <c r="P6" s="1">
        <f t="shared" si="0"/>
        <v>11</v>
      </c>
      <c r="Q6" s="1">
        <f t="shared" si="0"/>
        <v>12</v>
      </c>
      <c r="R6" s="1">
        <f t="shared" si="0"/>
        <v>13</v>
      </c>
      <c r="S6" s="1">
        <f t="shared" si="0"/>
        <v>14</v>
      </c>
      <c r="T6" s="1">
        <f t="shared" si="0"/>
        <v>15</v>
      </c>
      <c r="U6" s="1">
        <f t="shared" si="0"/>
        <v>16</v>
      </c>
      <c r="V6" s="1">
        <f t="shared" si="0"/>
        <v>17</v>
      </c>
      <c r="W6" s="1">
        <f t="shared" si="0"/>
        <v>18</v>
      </c>
      <c r="X6" s="1">
        <f t="shared" si="0"/>
        <v>19</v>
      </c>
    </row>
    <row r="7" spans="1:24" ht="14.25">
      <c r="A7" s="1"/>
      <c r="B7" s="1"/>
      <c r="C7" s="1"/>
      <c r="D7" s="1"/>
      <c r="E7" s="1" t="s">
        <v>106</v>
      </c>
      <c r="F7" s="1">
        <f aca="true" t="shared" si="1" ref="F7:X7">F8+F13+F18+F22</f>
        <v>591.2971749999999</v>
      </c>
      <c r="G7" s="1">
        <f t="shared" si="1"/>
        <v>493.29717500000004</v>
      </c>
      <c r="H7" s="1">
        <f t="shared" si="1"/>
        <v>410.31980100000004</v>
      </c>
      <c r="I7" s="1">
        <f t="shared" si="1"/>
        <v>72.836224</v>
      </c>
      <c r="J7" s="1">
        <f t="shared" si="1"/>
        <v>10.14115</v>
      </c>
      <c r="K7" s="1">
        <f t="shared" si="1"/>
        <v>98</v>
      </c>
      <c r="L7" s="1">
        <f t="shared" si="1"/>
        <v>0</v>
      </c>
      <c r="M7" s="1">
        <f t="shared" si="1"/>
        <v>98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</row>
    <row r="8" spans="1:24" ht="14.25">
      <c r="A8" s="1" t="s">
        <v>135</v>
      </c>
      <c r="B8" s="1"/>
      <c r="C8" s="1"/>
      <c r="D8" s="1"/>
      <c r="E8" s="1" t="s">
        <v>136</v>
      </c>
      <c r="F8" s="1">
        <f aca="true" t="shared" si="2" ref="F8:X8">F9</f>
        <v>513.9359019999999</v>
      </c>
      <c r="G8" s="1">
        <f t="shared" si="2"/>
        <v>415.935902</v>
      </c>
      <c r="H8" s="1">
        <f t="shared" si="2"/>
        <v>343.024128</v>
      </c>
      <c r="I8" s="1">
        <f t="shared" si="2"/>
        <v>72.836224</v>
      </c>
      <c r="J8" s="1">
        <f t="shared" si="2"/>
        <v>0.07555</v>
      </c>
      <c r="K8" s="1">
        <f t="shared" si="2"/>
        <v>98</v>
      </c>
      <c r="L8" s="1">
        <f t="shared" si="2"/>
        <v>0</v>
      </c>
      <c r="M8" s="1">
        <f t="shared" si="2"/>
        <v>98</v>
      </c>
      <c r="N8" s="1">
        <f t="shared" si="2"/>
        <v>0</v>
      </c>
      <c r="O8" s="1">
        <f t="shared" si="2"/>
        <v>0</v>
      </c>
      <c r="P8" s="1">
        <f t="shared" si="2"/>
        <v>0</v>
      </c>
      <c r="Q8" s="1">
        <f t="shared" si="2"/>
        <v>0</v>
      </c>
      <c r="R8" s="1">
        <f t="shared" si="2"/>
        <v>0</v>
      </c>
      <c r="S8" s="1">
        <f t="shared" si="2"/>
        <v>0</v>
      </c>
      <c r="T8" s="1">
        <f t="shared" si="2"/>
        <v>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</row>
    <row r="9" spans="1:24" ht="14.25">
      <c r="A9" s="1" t="s">
        <v>137</v>
      </c>
      <c r="B9" s="1" t="s">
        <v>138</v>
      </c>
      <c r="C9" s="1"/>
      <c r="D9" s="1"/>
      <c r="E9" s="1" t="s">
        <v>139</v>
      </c>
      <c r="F9" s="1">
        <f aca="true" t="shared" si="3" ref="F9:X9">SUM(F10:F12)</f>
        <v>513.9359019999999</v>
      </c>
      <c r="G9" s="1">
        <f t="shared" si="3"/>
        <v>415.935902</v>
      </c>
      <c r="H9" s="1">
        <f t="shared" si="3"/>
        <v>343.024128</v>
      </c>
      <c r="I9" s="1">
        <f t="shared" si="3"/>
        <v>72.836224</v>
      </c>
      <c r="J9" s="1">
        <f t="shared" si="3"/>
        <v>0.07555</v>
      </c>
      <c r="K9" s="1">
        <f t="shared" si="3"/>
        <v>98</v>
      </c>
      <c r="L9" s="1">
        <f t="shared" si="3"/>
        <v>0</v>
      </c>
      <c r="M9" s="1">
        <f t="shared" si="3"/>
        <v>98</v>
      </c>
      <c r="N9" s="1">
        <f t="shared" si="3"/>
        <v>0</v>
      </c>
      <c r="O9" s="1">
        <f t="shared" si="3"/>
        <v>0</v>
      </c>
      <c r="P9" s="1">
        <f t="shared" si="3"/>
        <v>0</v>
      </c>
      <c r="Q9" s="1">
        <f t="shared" si="3"/>
        <v>0</v>
      </c>
      <c r="R9" s="1">
        <f t="shared" si="3"/>
        <v>0</v>
      </c>
      <c r="S9" s="1">
        <f t="shared" si="3"/>
        <v>0</v>
      </c>
      <c r="T9" s="1">
        <f t="shared" si="3"/>
        <v>0</v>
      </c>
      <c r="U9" s="1">
        <f t="shared" si="3"/>
        <v>0</v>
      </c>
      <c r="V9" s="1">
        <f t="shared" si="3"/>
        <v>0</v>
      </c>
      <c r="W9" s="1">
        <f t="shared" si="3"/>
        <v>0</v>
      </c>
      <c r="X9" s="1">
        <f t="shared" si="3"/>
        <v>0</v>
      </c>
    </row>
    <row r="10" spans="1:24" ht="14.25">
      <c r="A10" s="1" t="s">
        <v>140</v>
      </c>
      <c r="B10" s="1" t="s">
        <v>141</v>
      </c>
      <c r="C10" s="1" t="s">
        <v>142</v>
      </c>
      <c r="D10" s="1"/>
      <c r="E10" s="1" t="s">
        <v>143</v>
      </c>
      <c r="F10" s="1">
        <v>415.935902</v>
      </c>
      <c r="G10" s="1">
        <v>415.935902</v>
      </c>
      <c r="H10" s="1">
        <v>343.024128</v>
      </c>
      <c r="I10" s="1">
        <v>72.836224</v>
      </c>
      <c r="J10" s="1">
        <v>0.07555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ht="14.25">
      <c r="A11" s="1" t="s">
        <v>140</v>
      </c>
      <c r="B11" s="1" t="s">
        <v>141</v>
      </c>
      <c r="C11" s="1" t="s">
        <v>144</v>
      </c>
      <c r="D11" s="1"/>
      <c r="E11" s="1" t="s">
        <v>145</v>
      </c>
      <c r="F11" s="1">
        <v>95</v>
      </c>
      <c r="G11" s="1">
        <v>0</v>
      </c>
      <c r="H11" s="1">
        <v>0</v>
      </c>
      <c r="I11" s="1">
        <v>0</v>
      </c>
      <c r="J11" s="1">
        <v>0</v>
      </c>
      <c r="K11" s="1">
        <v>95</v>
      </c>
      <c r="L11" s="1">
        <v>0</v>
      </c>
      <c r="M11" s="1">
        <v>95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ht="14.25">
      <c r="A12" s="1" t="s">
        <v>140</v>
      </c>
      <c r="B12" s="1" t="s">
        <v>141</v>
      </c>
      <c r="C12" s="1" t="s">
        <v>146</v>
      </c>
      <c r="D12" s="1"/>
      <c r="E12" s="1" t="s">
        <v>147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  <c r="L12" s="1">
        <v>0</v>
      </c>
      <c r="M12" s="1">
        <v>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4.25">
      <c r="A13" s="1" t="s">
        <v>148</v>
      </c>
      <c r="B13" s="1"/>
      <c r="C13" s="1"/>
      <c r="D13" s="1"/>
      <c r="E13" s="1" t="s">
        <v>149</v>
      </c>
      <c r="F13" s="1">
        <f aca="true" t="shared" si="4" ref="F13:X13">F14+F16</f>
        <v>10.0656</v>
      </c>
      <c r="G13" s="1">
        <f t="shared" si="4"/>
        <v>10.0656</v>
      </c>
      <c r="H13" s="1">
        <f t="shared" si="4"/>
        <v>0</v>
      </c>
      <c r="I13" s="1">
        <f t="shared" si="4"/>
        <v>0</v>
      </c>
      <c r="J13" s="1">
        <f t="shared" si="4"/>
        <v>10.0656</v>
      </c>
      <c r="K13" s="1">
        <f t="shared" si="4"/>
        <v>0</v>
      </c>
      <c r="L13" s="1">
        <f t="shared" si="4"/>
        <v>0</v>
      </c>
      <c r="M13" s="1">
        <f t="shared" si="4"/>
        <v>0</v>
      </c>
      <c r="N13" s="1">
        <f t="shared" si="4"/>
        <v>0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  <c r="S13" s="1">
        <f t="shared" si="4"/>
        <v>0</v>
      </c>
      <c r="T13" s="1">
        <f t="shared" si="4"/>
        <v>0</v>
      </c>
      <c r="U13" s="1">
        <f t="shared" si="4"/>
        <v>0</v>
      </c>
      <c r="V13" s="1">
        <f t="shared" si="4"/>
        <v>0</v>
      </c>
      <c r="W13" s="1">
        <f t="shared" si="4"/>
        <v>0</v>
      </c>
      <c r="X13" s="1">
        <f t="shared" si="4"/>
        <v>0</v>
      </c>
    </row>
    <row r="14" spans="1:24" ht="14.25">
      <c r="A14" s="1" t="s">
        <v>150</v>
      </c>
      <c r="B14" s="1" t="s">
        <v>151</v>
      </c>
      <c r="C14" s="1"/>
      <c r="D14" s="1"/>
      <c r="E14" s="1" t="s">
        <v>152</v>
      </c>
      <c r="F14" s="1">
        <f aca="true" t="shared" si="5" ref="F14:X14">F15</f>
        <v>7.92</v>
      </c>
      <c r="G14" s="1">
        <f t="shared" si="5"/>
        <v>7.92</v>
      </c>
      <c r="H14" s="1">
        <f t="shared" si="5"/>
        <v>0</v>
      </c>
      <c r="I14" s="1">
        <f t="shared" si="5"/>
        <v>0</v>
      </c>
      <c r="J14" s="1">
        <f t="shared" si="5"/>
        <v>7.92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  <c r="Q14" s="1">
        <f t="shared" si="5"/>
        <v>0</v>
      </c>
      <c r="R14" s="1">
        <f t="shared" si="5"/>
        <v>0</v>
      </c>
      <c r="S14" s="1">
        <f t="shared" si="5"/>
        <v>0</v>
      </c>
      <c r="T14" s="1">
        <f t="shared" si="5"/>
        <v>0</v>
      </c>
      <c r="U14" s="1">
        <f t="shared" si="5"/>
        <v>0</v>
      </c>
      <c r="V14" s="1">
        <f t="shared" si="5"/>
        <v>0</v>
      </c>
      <c r="W14" s="1">
        <f t="shared" si="5"/>
        <v>0</v>
      </c>
      <c r="X14" s="1">
        <f t="shared" si="5"/>
        <v>0</v>
      </c>
    </row>
    <row r="15" spans="1:24" ht="14.25">
      <c r="A15" s="1" t="s">
        <v>153</v>
      </c>
      <c r="B15" s="1" t="s">
        <v>154</v>
      </c>
      <c r="C15" s="1" t="s">
        <v>142</v>
      </c>
      <c r="D15" s="1"/>
      <c r="E15" s="1" t="s">
        <v>155</v>
      </c>
      <c r="F15" s="1">
        <v>7.92</v>
      </c>
      <c r="G15" s="1">
        <v>7.92</v>
      </c>
      <c r="H15" s="1">
        <v>0</v>
      </c>
      <c r="I15" s="1">
        <v>0</v>
      </c>
      <c r="J15" s="1">
        <v>7.92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1:24" ht="14.25">
      <c r="A16" s="1" t="s">
        <v>150</v>
      </c>
      <c r="B16" s="1" t="s">
        <v>156</v>
      </c>
      <c r="C16" s="1"/>
      <c r="D16" s="1"/>
      <c r="E16" s="1" t="s">
        <v>157</v>
      </c>
      <c r="F16" s="1">
        <f aca="true" t="shared" si="6" ref="F16:X16">F17</f>
        <v>2.1456</v>
      </c>
      <c r="G16" s="1">
        <f t="shared" si="6"/>
        <v>2.1456</v>
      </c>
      <c r="H16" s="1">
        <f t="shared" si="6"/>
        <v>0</v>
      </c>
      <c r="I16" s="1">
        <f t="shared" si="6"/>
        <v>0</v>
      </c>
      <c r="J16" s="1">
        <f t="shared" si="6"/>
        <v>2.1456</v>
      </c>
      <c r="K16" s="1">
        <f t="shared" si="6"/>
        <v>0</v>
      </c>
      <c r="L16" s="1">
        <f t="shared" si="6"/>
        <v>0</v>
      </c>
      <c r="M16" s="1">
        <f t="shared" si="6"/>
        <v>0</v>
      </c>
      <c r="N16" s="1">
        <f t="shared" si="6"/>
        <v>0</v>
      </c>
      <c r="O16" s="1">
        <f t="shared" si="6"/>
        <v>0</v>
      </c>
      <c r="P16" s="1">
        <f t="shared" si="6"/>
        <v>0</v>
      </c>
      <c r="Q16" s="1">
        <f t="shared" si="6"/>
        <v>0</v>
      </c>
      <c r="R16" s="1">
        <f t="shared" si="6"/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t="shared" si="6"/>
        <v>0</v>
      </c>
      <c r="W16" s="1">
        <f t="shared" si="6"/>
        <v>0</v>
      </c>
      <c r="X16" s="1">
        <f t="shared" si="6"/>
        <v>0</v>
      </c>
    </row>
    <row r="17" spans="1:24" ht="14.25">
      <c r="A17" s="1" t="s">
        <v>153</v>
      </c>
      <c r="B17" s="1" t="s">
        <v>158</v>
      </c>
      <c r="C17" s="1" t="s">
        <v>142</v>
      </c>
      <c r="D17" s="1"/>
      <c r="E17" s="1" t="s">
        <v>159</v>
      </c>
      <c r="F17" s="1">
        <v>2.1456</v>
      </c>
      <c r="G17" s="1">
        <v>2.1456</v>
      </c>
      <c r="H17" s="1">
        <v>0</v>
      </c>
      <c r="I17" s="1">
        <v>0</v>
      </c>
      <c r="J17" s="1">
        <v>2.1456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4.25">
      <c r="A18" s="1" t="s">
        <v>160</v>
      </c>
      <c r="B18" s="1"/>
      <c r="C18" s="1"/>
      <c r="D18" s="1"/>
      <c r="E18" s="1" t="s">
        <v>161</v>
      </c>
      <c r="F18" s="1">
        <f aca="true" t="shared" si="7" ref="F18:X18">F19</f>
        <v>34.804845</v>
      </c>
      <c r="G18" s="1">
        <f t="shared" si="7"/>
        <v>34.804845</v>
      </c>
      <c r="H18" s="1">
        <f t="shared" si="7"/>
        <v>34.804845</v>
      </c>
      <c r="I18" s="1">
        <f t="shared" si="7"/>
        <v>0</v>
      </c>
      <c r="J18" s="1">
        <f t="shared" si="7"/>
        <v>0</v>
      </c>
      <c r="K18" s="1">
        <f t="shared" si="7"/>
        <v>0</v>
      </c>
      <c r="L18" s="1">
        <f t="shared" si="7"/>
        <v>0</v>
      </c>
      <c r="M18" s="1">
        <f t="shared" si="7"/>
        <v>0</v>
      </c>
      <c r="N18" s="1">
        <f t="shared" si="7"/>
        <v>0</v>
      </c>
      <c r="O18" s="1">
        <f t="shared" si="7"/>
        <v>0</v>
      </c>
      <c r="P18" s="1">
        <f t="shared" si="7"/>
        <v>0</v>
      </c>
      <c r="Q18" s="1">
        <f t="shared" si="7"/>
        <v>0</v>
      </c>
      <c r="R18" s="1">
        <f t="shared" si="7"/>
        <v>0</v>
      </c>
      <c r="S18" s="1">
        <f t="shared" si="7"/>
        <v>0</v>
      </c>
      <c r="T18" s="1">
        <f t="shared" si="7"/>
        <v>0</v>
      </c>
      <c r="U18" s="1">
        <f t="shared" si="7"/>
        <v>0</v>
      </c>
      <c r="V18" s="1">
        <f t="shared" si="7"/>
        <v>0</v>
      </c>
      <c r="W18" s="1">
        <f t="shared" si="7"/>
        <v>0</v>
      </c>
      <c r="X18" s="1">
        <f t="shared" si="7"/>
        <v>0</v>
      </c>
    </row>
    <row r="19" spans="1:24" ht="14.25">
      <c r="A19" s="1" t="s">
        <v>162</v>
      </c>
      <c r="B19" s="1" t="s">
        <v>163</v>
      </c>
      <c r="C19" s="1"/>
      <c r="D19" s="1"/>
      <c r="E19" s="1" t="s">
        <v>164</v>
      </c>
      <c r="F19" s="1">
        <f aca="true" t="shared" si="8" ref="F19:X19">SUM(F20:F21)</f>
        <v>34.804845</v>
      </c>
      <c r="G19" s="1">
        <f t="shared" si="8"/>
        <v>34.804845</v>
      </c>
      <c r="H19" s="1">
        <f t="shared" si="8"/>
        <v>34.804845</v>
      </c>
      <c r="I19" s="1">
        <f t="shared" si="8"/>
        <v>0</v>
      </c>
      <c r="J19" s="1">
        <f t="shared" si="8"/>
        <v>0</v>
      </c>
      <c r="K19" s="1">
        <f t="shared" si="8"/>
        <v>0</v>
      </c>
      <c r="L19" s="1">
        <f t="shared" si="8"/>
        <v>0</v>
      </c>
      <c r="M19" s="1">
        <f t="shared" si="8"/>
        <v>0</v>
      </c>
      <c r="N19" s="1">
        <f t="shared" si="8"/>
        <v>0</v>
      </c>
      <c r="O19" s="1">
        <f t="shared" si="8"/>
        <v>0</v>
      </c>
      <c r="P19" s="1">
        <f t="shared" si="8"/>
        <v>0</v>
      </c>
      <c r="Q19" s="1">
        <f t="shared" si="8"/>
        <v>0</v>
      </c>
      <c r="R19" s="1">
        <f t="shared" si="8"/>
        <v>0</v>
      </c>
      <c r="S19" s="1">
        <f t="shared" si="8"/>
        <v>0</v>
      </c>
      <c r="T19" s="1">
        <f t="shared" si="8"/>
        <v>0</v>
      </c>
      <c r="U19" s="1">
        <f t="shared" si="8"/>
        <v>0</v>
      </c>
      <c r="V19" s="1">
        <f t="shared" si="8"/>
        <v>0</v>
      </c>
      <c r="W19" s="1">
        <f t="shared" si="8"/>
        <v>0</v>
      </c>
      <c r="X19" s="1">
        <f t="shared" si="8"/>
        <v>0</v>
      </c>
    </row>
    <row r="20" spans="1:24" ht="14.25">
      <c r="A20" s="1" t="s">
        <v>165</v>
      </c>
      <c r="B20" s="1" t="s">
        <v>166</v>
      </c>
      <c r="C20" s="1" t="s">
        <v>142</v>
      </c>
      <c r="D20" s="1"/>
      <c r="E20" s="1" t="s">
        <v>167</v>
      </c>
      <c r="F20" s="1">
        <v>21.829123</v>
      </c>
      <c r="G20" s="1">
        <v>21.829123</v>
      </c>
      <c r="H20" s="1">
        <v>21.829123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14.25">
      <c r="A21" s="1" t="s">
        <v>165</v>
      </c>
      <c r="B21" s="1" t="s">
        <v>166</v>
      </c>
      <c r="C21" s="1" t="s">
        <v>168</v>
      </c>
      <c r="D21" s="1"/>
      <c r="E21" s="1" t="s">
        <v>169</v>
      </c>
      <c r="F21" s="1">
        <v>12.975722</v>
      </c>
      <c r="G21" s="1">
        <v>12.975722</v>
      </c>
      <c r="H21" s="1">
        <v>12.975722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4.25">
      <c r="A22" s="1" t="s">
        <v>170</v>
      </c>
      <c r="B22" s="1"/>
      <c r="C22" s="1"/>
      <c r="D22" s="1"/>
      <c r="E22" s="1" t="s">
        <v>171</v>
      </c>
      <c r="F22" s="1">
        <f aca="true" t="shared" si="9" ref="F22:O23">F23</f>
        <v>32.490828</v>
      </c>
      <c r="G22" s="1">
        <f t="shared" si="9"/>
        <v>32.490828</v>
      </c>
      <c r="H22" s="1">
        <f t="shared" si="9"/>
        <v>32.490828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1">
        <f t="shared" si="9"/>
        <v>0</v>
      </c>
      <c r="M22" s="1">
        <f t="shared" si="9"/>
        <v>0</v>
      </c>
      <c r="N22" s="1">
        <f t="shared" si="9"/>
        <v>0</v>
      </c>
      <c r="O22" s="1">
        <f t="shared" si="9"/>
        <v>0</v>
      </c>
      <c r="P22" s="1">
        <f aca="true" t="shared" si="10" ref="P22:X23">P23</f>
        <v>0</v>
      </c>
      <c r="Q22" s="1">
        <f t="shared" si="10"/>
        <v>0</v>
      </c>
      <c r="R22" s="1">
        <f t="shared" si="10"/>
        <v>0</v>
      </c>
      <c r="S22" s="1">
        <f t="shared" si="10"/>
        <v>0</v>
      </c>
      <c r="T22" s="1">
        <f t="shared" si="10"/>
        <v>0</v>
      </c>
      <c r="U22" s="1">
        <f t="shared" si="10"/>
        <v>0</v>
      </c>
      <c r="V22" s="1">
        <f t="shared" si="10"/>
        <v>0</v>
      </c>
      <c r="W22" s="1">
        <f t="shared" si="10"/>
        <v>0</v>
      </c>
      <c r="X22" s="1">
        <f t="shared" si="10"/>
        <v>0</v>
      </c>
    </row>
    <row r="23" spans="1:24" ht="14.25">
      <c r="A23" s="1" t="s">
        <v>172</v>
      </c>
      <c r="B23" s="1" t="s">
        <v>144</v>
      </c>
      <c r="C23" s="1"/>
      <c r="D23" s="1"/>
      <c r="E23" s="1" t="s">
        <v>173</v>
      </c>
      <c r="F23" s="1">
        <f t="shared" si="9"/>
        <v>32.490828</v>
      </c>
      <c r="G23" s="1">
        <f t="shared" si="9"/>
        <v>32.490828</v>
      </c>
      <c r="H23" s="1">
        <f t="shared" si="9"/>
        <v>32.490828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9"/>
        <v>0</v>
      </c>
      <c r="M23" s="1">
        <f t="shared" si="9"/>
        <v>0</v>
      </c>
      <c r="N23" s="1">
        <f t="shared" si="9"/>
        <v>0</v>
      </c>
      <c r="O23" s="1">
        <f t="shared" si="9"/>
        <v>0</v>
      </c>
      <c r="P23" s="1">
        <f t="shared" si="10"/>
        <v>0</v>
      </c>
      <c r="Q23" s="1">
        <f t="shared" si="10"/>
        <v>0</v>
      </c>
      <c r="R23" s="1">
        <f t="shared" si="10"/>
        <v>0</v>
      </c>
      <c r="S23" s="1">
        <f t="shared" si="10"/>
        <v>0</v>
      </c>
      <c r="T23" s="1">
        <f t="shared" si="10"/>
        <v>0</v>
      </c>
      <c r="U23" s="1">
        <f t="shared" si="10"/>
        <v>0</v>
      </c>
      <c r="V23" s="1">
        <f t="shared" si="10"/>
        <v>0</v>
      </c>
      <c r="W23" s="1">
        <f t="shared" si="10"/>
        <v>0</v>
      </c>
      <c r="X23" s="1">
        <f t="shared" si="10"/>
        <v>0</v>
      </c>
    </row>
    <row r="24" spans="1:24" ht="14.25">
      <c r="A24" s="1" t="s">
        <v>174</v>
      </c>
      <c r="B24" s="1" t="s">
        <v>175</v>
      </c>
      <c r="C24" s="1" t="s">
        <v>142</v>
      </c>
      <c r="D24" s="1"/>
      <c r="E24" s="1" t="s">
        <v>176</v>
      </c>
      <c r="F24" s="1">
        <v>32.490828</v>
      </c>
      <c r="G24" s="1">
        <v>32.490828</v>
      </c>
      <c r="H24" s="1">
        <v>32.490828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4.25">
      <c r="A25" s="1" t="s">
        <v>135</v>
      </c>
      <c r="B25" s="1"/>
      <c r="C25" s="1"/>
      <c r="D25" s="1"/>
      <c r="E25" s="1" t="s">
        <v>136</v>
      </c>
      <c r="F25" s="1">
        <f aca="true" t="shared" si="11" ref="F25:X25">F26</f>
        <v>513.9359019999999</v>
      </c>
      <c r="G25" s="1">
        <f t="shared" si="11"/>
        <v>415.935902</v>
      </c>
      <c r="H25" s="1">
        <f t="shared" si="11"/>
        <v>343.024128</v>
      </c>
      <c r="I25" s="1">
        <f t="shared" si="11"/>
        <v>72.836224</v>
      </c>
      <c r="J25" s="1">
        <f t="shared" si="11"/>
        <v>0.07555</v>
      </c>
      <c r="K25" s="1">
        <f t="shared" si="11"/>
        <v>98</v>
      </c>
      <c r="L25" s="1">
        <f t="shared" si="11"/>
        <v>0</v>
      </c>
      <c r="M25" s="1">
        <f t="shared" si="11"/>
        <v>98</v>
      </c>
      <c r="N25" s="1">
        <f t="shared" si="11"/>
        <v>0</v>
      </c>
      <c r="O25" s="1">
        <f t="shared" si="11"/>
        <v>0</v>
      </c>
      <c r="P25" s="1">
        <f t="shared" si="11"/>
        <v>0</v>
      </c>
      <c r="Q25" s="1">
        <f t="shared" si="11"/>
        <v>0</v>
      </c>
      <c r="R25" s="1">
        <f t="shared" si="11"/>
        <v>0</v>
      </c>
      <c r="S25" s="1">
        <f t="shared" si="11"/>
        <v>0</v>
      </c>
      <c r="T25" s="1">
        <f t="shared" si="11"/>
        <v>0</v>
      </c>
      <c r="U25" s="1">
        <f t="shared" si="11"/>
        <v>0</v>
      </c>
      <c r="V25" s="1">
        <f t="shared" si="11"/>
        <v>0</v>
      </c>
      <c r="W25" s="1">
        <f t="shared" si="11"/>
        <v>0</v>
      </c>
      <c r="X25" s="1">
        <f t="shared" si="11"/>
        <v>0</v>
      </c>
    </row>
    <row r="26" spans="1:24" ht="14.25">
      <c r="A26" s="1"/>
      <c r="B26" s="1" t="s">
        <v>138</v>
      </c>
      <c r="C26" s="1"/>
      <c r="D26" s="1"/>
      <c r="E26" s="1" t="s">
        <v>139</v>
      </c>
      <c r="F26" s="1">
        <f aca="true" t="shared" si="12" ref="F26:X26">F27+F29+F31</f>
        <v>513.9359019999999</v>
      </c>
      <c r="G26" s="1">
        <f t="shared" si="12"/>
        <v>415.935902</v>
      </c>
      <c r="H26" s="1">
        <f t="shared" si="12"/>
        <v>343.024128</v>
      </c>
      <c r="I26" s="1">
        <f t="shared" si="12"/>
        <v>72.836224</v>
      </c>
      <c r="J26" s="1">
        <f t="shared" si="12"/>
        <v>0.07555</v>
      </c>
      <c r="K26" s="1">
        <f t="shared" si="12"/>
        <v>98</v>
      </c>
      <c r="L26" s="1">
        <f t="shared" si="12"/>
        <v>0</v>
      </c>
      <c r="M26" s="1">
        <f t="shared" si="12"/>
        <v>98</v>
      </c>
      <c r="N26" s="1">
        <f t="shared" si="12"/>
        <v>0</v>
      </c>
      <c r="O26" s="1">
        <f t="shared" si="12"/>
        <v>0</v>
      </c>
      <c r="P26" s="1">
        <f t="shared" si="12"/>
        <v>0</v>
      </c>
      <c r="Q26" s="1">
        <f t="shared" si="12"/>
        <v>0</v>
      </c>
      <c r="R26" s="1">
        <f t="shared" si="12"/>
        <v>0</v>
      </c>
      <c r="S26" s="1">
        <f t="shared" si="12"/>
        <v>0</v>
      </c>
      <c r="T26" s="1">
        <f t="shared" si="12"/>
        <v>0</v>
      </c>
      <c r="U26" s="1">
        <f t="shared" si="12"/>
        <v>0</v>
      </c>
      <c r="V26" s="1">
        <f t="shared" si="12"/>
        <v>0</v>
      </c>
      <c r="W26" s="1">
        <f t="shared" si="12"/>
        <v>0</v>
      </c>
      <c r="X26" s="1">
        <f t="shared" si="12"/>
        <v>0</v>
      </c>
    </row>
    <row r="27" spans="1:24" ht="14.25">
      <c r="A27" s="1"/>
      <c r="B27" s="1"/>
      <c r="C27" s="1" t="s">
        <v>142</v>
      </c>
      <c r="D27" s="1"/>
      <c r="E27" s="1" t="s">
        <v>143</v>
      </c>
      <c r="F27" s="1">
        <f aca="true" t="shared" si="13" ref="F27:X27">F28</f>
        <v>415.935902</v>
      </c>
      <c r="G27" s="1">
        <f t="shared" si="13"/>
        <v>415.935902</v>
      </c>
      <c r="H27" s="1">
        <f t="shared" si="13"/>
        <v>343.024128</v>
      </c>
      <c r="I27" s="1">
        <f t="shared" si="13"/>
        <v>72.836224</v>
      </c>
      <c r="J27" s="1">
        <f t="shared" si="13"/>
        <v>0.07555</v>
      </c>
      <c r="K27" s="1">
        <f t="shared" si="13"/>
        <v>0</v>
      </c>
      <c r="L27" s="1">
        <f t="shared" si="13"/>
        <v>0</v>
      </c>
      <c r="M27" s="1">
        <f t="shared" si="13"/>
        <v>0</v>
      </c>
      <c r="N27" s="1">
        <f t="shared" si="13"/>
        <v>0</v>
      </c>
      <c r="O27" s="1">
        <f t="shared" si="13"/>
        <v>0</v>
      </c>
      <c r="P27" s="1">
        <f t="shared" si="13"/>
        <v>0</v>
      </c>
      <c r="Q27" s="1">
        <f t="shared" si="13"/>
        <v>0</v>
      </c>
      <c r="R27" s="1">
        <f t="shared" si="13"/>
        <v>0</v>
      </c>
      <c r="S27" s="1">
        <f t="shared" si="13"/>
        <v>0</v>
      </c>
      <c r="T27" s="1">
        <f t="shared" si="13"/>
        <v>0</v>
      </c>
      <c r="U27" s="1">
        <f t="shared" si="13"/>
        <v>0</v>
      </c>
      <c r="V27" s="1">
        <f t="shared" si="13"/>
        <v>0</v>
      </c>
      <c r="W27" s="1">
        <f t="shared" si="13"/>
        <v>0</v>
      </c>
      <c r="X27" s="1">
        <f t="shared" si="13"/>
        <v>0</v>
      </c>
    </row>
    <row r="28" spans="1:24" ht="14.25">
      <c r="A28" s="1" t="s">
        <v>201</v>
      </c>
      <c r="B28" s="1" t="s">
        <v>201</v>
      </c>
      <c r="C28" s="1" t="s">
        <v>201</v>
      </c>
      <c r="D28" s="1" t="s">
        <v>202</v>
      </c>
      <c r="E28" s="1" t="s">
        <v>203</v>
      </c>
      <c r="F28" s="1">
        <v>415.935902</v>
      </c>
      <c r="G28" s="1">
        <v>415.935902</v>
      </c>
      <c r="H28" s="1">
        <v>343.024128</v>
      </c>
      <c r="I28" s="1">
        <v>72.836224</v>
      </c>
      <c r="J28" s="1">
        <v>0.07555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4.25">
      <c r="A29" s="1"/>
      <c r="B29" s="1"/>
      <c r="C29" s="1" t="s">
        <v>144</v>
      </c>
      <c r="D29" s="1"/>
      <c r="E29" s="1" t="s">
        <v>145</v>
      </c>
      <c r="F29" s="1">
        <f aca="true" t="shared" si="14" ref="F29:X29">F30</f>
        <v>95</v>
      </c>
      <c r="G29" s="1">
        <f t="shared" si="14"/>
        <v>0</v>
      </c>
      <c r="H29" s="1">
        <f t="shared" si="14"/>
        <v>0</v>
      </c>
      <c r="I29" s="1">
        <f t="shared" si="14"/>
        <v>0</v>
      </c>
      <c r="J29" s="1">
        <f t="shared" si="14"/>
        <v>0</v>
      </c>
      <c r="K29" s="1">
        <f t="shared" si="14"/>
        <v>95</v>
      </c>
      <c r="L29" s="1">
        <f t="shared" si="14"/>
        <v>0</v>
      </c>
      <c r="M29" s="1">
        <f t="shared" si="14"/>
        <v>95</v>
      </c>
      <c r="N29" s="1">
        <f t="shared" si="14"/>
        <v>0</v>
      </c>
      <c r="O29" s="1">
        <f t="shared" si="14"/>
        <v>0</v>
      </c>
      <c r="P29" s="1">
        <f t="shared" si="14"/>
        <v>0</v>
      </c>
      <c r="Q29" s="1">
        <f t="shared" si="14"/>
        <v>0</v>
      </c>
      <c r="R29" s="1">
        <f t="shared" si="14"/>
        <v>0</v>
      </c>
      <c r="S29" s="1">
        <f t="shared" si="14"/>
        <v>0</v>
      </c>
      <c r="T29" s="1">
        <f t="shared" si="14"/>
        <v>0</v>
      </c>
      <c r="U29" s="1">
        <f t="shared" si="14"/>
        <v>0</v>
      </c>
      <c r="V29" s="1">
        <f t="shared" si="14"/>
        <v>0</v>
      </c>
      <c r="W29" s="1">
        <f t="shared" si="14"/>
        <v>0</v>
      </c>
      <c r="X29" s="1">
        <f t="shared" si="14"/>
        <v>0</v>
      </c>
    </row>
    <row r="30" spans="1:24" ht="14.25">
      <c r="A30" s="1" t="s">
        <v>201</v>
      </c>
      <c r="B30" s="1" t="s">
        <v>201</v>
      </c>
      <c r="C30" s="1" t="s">
        <v>201</v>
      </c>
      <c r="D30" s="1" t="s">
        <v>202</v>
      </c>
      <c r="E30" s="1" t="s">
        <v>203</v>
      </c>
      <c r="F30" s="1">
        <v>95</v>
      </c>
      <c r="G30" s="1">
        <v>0</v>
      </c>
      <c r="H30" s="1">
        <v>0</v>
      </c>
      <c r="I30" s="1">
        <v>0</v>
      </c>
      <c r="J30" s="1">
        <v>0</v>
      </c>
      <c r="K30" s="1">
        <v>95</v>
      </c>
      <c r="L30" s="1">
        <v>0</v>
      </c>
      <c r="M30" s="1">
        <v>95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4.25">
      <c r="A31" s="1"/>
      <c r="B31" s="1"/>
      <c r="C31" s="1" t="s">
        <v>146</v>
      </c>
      <c r="D31" s="1"/>
      <c r="E31" s="1" t="s">
        <v>147</v>
      </c>
      <c r="F31" s="1">
        <f aca="true" t="shared" si="15" ref="F31:X31">F32</f>
        <v>3</v>
      </c>
      <c r="G31" s="1">
        <f t="shared" si="15"/>
        <v>0</v>
      </c>
      <c r="H31" s="1">
        <f t="shared" si="15"/>
        <v>0</v>
      </c>
      <c r="I31" s="1">
        <f t="shared" si="15"/>
        <v>0</v>
      </c>
      <c r="J31" s="1">
        <f t="shared" si="15"/>
        <v>0</v>
      </c>
      <c r="K31" s="1">
        <f t="shared" si="15"/>
        <v>3</v>
      </c>
      <c r="L31" s="1">
        <f t="shared" si="15"/>
        <v>0</v>
      </c>
      <c r="M31" s="1">
        <f t="shared" si="15"/>
        <v>3</v>
      </c>
      <c r="N31" s="1">
        <f t="shared" si="15"/>
        <v>0</v>
      </c>
      <c r="O31" s="1">
        <f t="shared" si="15"/>
        <v>0</v>
      </c>
      <c r="P31" s="1">
        <f t="shared" si="15"/>
        <v>0</v>
      </c>
      <c r="Q31" s="1">
        <f t="shared" si="15"/>
        <v>0</v>
      </c>
      <c r="R31" s="1">
        <f t="shared" si="15"/>
        <v>0</v>
      </c>
      <c r="S31" s="1">
        <f t="shared" si="15"/>
        <v>0</v>
      </c>
      <c r="T31" s="1">
        <f t="shared" si="15"/>
        <v>0</v>
      </c>
      <c r="U31" s="1">
        <f t="shared" si="15"/>
        <v>0</v>
      </c>
      <c r="V31" s="1">
        <f t="shared" si="15"/>
        <v>0</v>
      </c>
      <c r="W31" s="1">
        <f t="shared" si="15"/>
        <v>0</v>
      </c>
      <c r="X31" s="1">
        <f t="shared" si="15"/>
        <v>0</v>
      </c>
    </row>
    <row r="32" spans="1:24" ht="14.25">
      <c r="A32" s="1" t="s">
        <v>201</v>
      </c>
      <c r="B32" s="1" t="s">
        <v>201</v>
      </c>
      <c r="C32" s="1" t="s">
        <v>201</v>
      </c>
      <c r="D32" s="1" t="s">
        <v>202</v>
      </c>
      <c r="E32" s="1" t="s">
        <v>203</v>
      </c>
      <c r="F32" s="1">
        <v>3</v>
      </c>
      <c r="G32" s="1">
        <v>0</v>
      </c>
      <c r="H32" s="1">
        <v>0</v>
      </c>
      <c r="I32" s="1">
        <v>0</v>
      </c>
      <c r="J32" s="1">
        <v>0</v>
      </c>
      <c r="K32" s="1">
        <v>3</v>
      </c>
      <c r="L32" s="1">
        <v>0</v>
      </c>
      <c r="M32" s="1">
        <v>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1:24" ht="14.25">
      <c r="A33" s="1" t="s">
        <v>148</v>
      </c>
      <c r="B33" s="1"/>
      <c r="C33" s="1"/>
      <c r="D33" s="1"/>
      <c r="E33" s="1" t="s">
        <v>149</v>
      </c>
      <c r="F33" s="1">
        <f aca="true" t="shared" si="16" ref="F33:X33">F34+F37</f>
        <v>10.0656</v>
      </c>
      <c r="G33" s="1">
        <f t="shared" si="16"/>
        <v>10.0656</v>
      </c>
      <c r="H33" s="1">
        <f t="shared" si="16"/>
        <v>0</v>
      </c>
      <c r="I33" s="1">
        <f t="shared" si="16"/>
        <v>0</v>
      </c>
      <c r="J33" s="1">
        <f t="shared" si="16"/>
        <v>10.0656</v>
      </c>
      <c r="K33" s="1">
        <f t="shared" si="16"/>
        <v>0</v>
      </c>
      <c r="L33" s="1">
        <f t="shared" si="16"/>
        <v>0</v>
      </c>
      <c r="M33" s="1">
        <f t="shared" si="16"/>
        <v>0</v>
      </c>
      <c r="N33" s="1">
        <f t="shared" si="16"/>
        <v>0</v>
      </c>
      <c r="O33" s="1">
        <f t="shared" si="16"/>
        <v>0</v>
      </c>
      <c r="P33" s="1">
        <f t="shared" si="16"/>
        <v>0</v>
      </c>
      <c r="Q33" s="1">
        <f t="shared" si="16"/>
        <v>0</v>
      </c>
      <c r="R33" s="1">
        <f t="shared" si="16"/>
        <v>0</v>
      </c>
      <c r="S33" s="1">
        <f t="shared" si="16"/>
        <v>0</v>
      </c>
      <c r="T33" s="1">
        <f t="shared" si="16"/>
        <v>0</v>
      </c>
      <c r="U33" s="1">
        <f t="shared" si="16"/>
        <v>0</v>
      </c>
      <c r="V33" s="1">
        <f t="shared" si="16"/>
        <v>0</v>
      </c>
      <c r="W33" s="1">
        <f t="shared" si="16"/>
        <v>0</v>
      </c>
      <c r="X33" s="1">
        <f t="shared" si="16"/>
        <v>0</v>
      </c>
    </row>
    <row r="34" spans="1:24" ht="14.25">
      <c r="A34" s="1"/>
      <c r="B34" s="1" t="s">
        <v>151</v>
      </c>
      <c r="C34" s="1"/>
      <c r="D34" s="1"/>
      <c r="E34" s="1" t="s">
        <v>152</v>
      </c>
      <c r="F34" s="1">
        <f aca="true" t="shared" si="17" ref="F34:O35">F35</f>
        <v>7.92</v>
      </c>
      <c r="G34" s="1">
        <f t="shared" si="17"/>
        <v>7.92</v>
      </c>
      <c r="H34" s="1">
        <f t="shared" si="17"/>
        <v>0</v>
      </c>
      <c r="I34" s="1">
        <f t="shared" si="17"/>
        <v>0</v>
      </c>
      <c r="J34" s="1">
        <f t="shared" si="17"/>
        <v>7.92</v>
      </c>
      <c r="K34" s="1">
        <f t="shared" si="17"/>
        <v>0</v>
      </c>
      <c r="L34" s="1">
        <f t="shared" si="17"/>
        <v>0</v>
      </c>
      <c r="M34" s="1">
        <f t="shared" si="17"/>
        <v>0</v>
      </c>
      <c r="N34" s="1">
        <f t="shared" si="17"/>
        <v>0</v>
      </c>
      <c r="O34" s="1">
        <f t="shared" si="17"/>
        <v>0</v>
      </c>
      <c r="P34" s="1">
        <f aca="true" t="shared" si="18" ref="P34:X35">P35</f>
        <v>0</v>
      </c>
      <c r="Q34" s="1">
        <f t="shared" si="18"/>
        <v>0</v>
      </c>
      <c r="R34" s="1">
        <f t="shared" si="18"/>
        <v>0</v>
      </c>
      <c r="S34" s="1">
        <f t="shared" si="18"/>
        <v>0</v>
      </c>
      <c r="T34" s="1">
        <f t="shared" si="18"/>
        <v>0</v>
      </c>
      <c r="U34" s="1">
        <f t="shared" si="18"/>
        <v>0</v>
      </c>
      <c r="V34" s="1">
        <f t="shared" si="18"/>
        <v>0</v>
      </c>
      <c r="W34" s="1">
        <f t="shared" si="18"/>
        <v>0</v>
      </c>
      <c r="X34" s="1">
        <f t="shared" si="18"/>
        <v>0</v>
      </c>
    </row>
    <row r="35" spans="1:24" ht="14.25">
      <c r="A35" s="1"/>
      <c r="B35" s="1"/>
      <c r="C35" s="1" t="s">
        <v>142</v>
      </c>
      <c r="D35" s="1"/>
      <c r="E35" s="1" t="s">
        <v>155</v>
      </c>
      <c r="F35" s="1">
        <f t="shared" si="17"/>
        <v>7.92</v>
      </c>
      <c r="G35" s="1">
        <f t="shared" si="17"/>
        <v>7.92</v>
      </c>
      <c r="H35" s="1">
        <f t="shared" si="17"/>
        <v>0</v>
      </c>
      <c r="I35" s="1">
        <f t="shared" si="17"/>
        <v>0</v>
      </c>
      <c r="J35" s="1">
        <f t="shared" si="17"/>
        <v>7.92</v>
      </c>
      <c r="K35" s="1">
        <f t="shared" si="17"/>
        <v>0</v>
      </c>
      <c r="L35" s="1">
        <f t="shared" si="17"/>
        <v>0</v>
      </c>
      <c r="M35" s="1">
        <f t="shared" si="17"/>
        <v>0</v>
      </c>
      <c r="N35" s="1">
        <f t="shared" si="17"/>
        <v>0</v>
      </c>
      <c r="O35" s="1">
        <f t="shared" si="17"/>
        <v>0</v>
      </c>
      <c r="P35" s="1">
        <f t="shared" si="18"/>
        <v>0</v>
      </c>
      <c r="Q35" s="1">
        <f t="shared" si="18"/>
        <v>0</v>
      </c>
      <c r="R35" s="1">
        <f t="shared" si="18"/>
        <v>0</v>
      </c>
      <c r="S35" s="1">
        <f t="shared" si="18"/>
        <v>0</v>
      </c>
      <c r="T35" s="1">
        <f t="shared" si="18"/>
        <v>0</v>
      </c>
      <c r="U35" s="1">
        <f t="shared" si="18"/>
        <v>0</v>
      </c>
      <c r="V35" s="1">
        <f t="shared" si="18"/>
        <v>0</v>
      </c>
      <c r="W35" s="1">
        <f t="shared" si="18"/>
        <v>0</v>
      </c>
      <c r="X35" s="1">
        <f t="shared" si="18"/>
        <v>0</v>
      </c>
    </row>
    <row r="36" spans="1:24" ht="14.25">
      <c r="A36" s="1" t="s">
        <v>201</v>
      </c>
      <c r="B36" s="1" t="s">
        <v>201</v>
      </c>
      <c r="C36" s="1" t="s">
        <v>201</v>
      </c>
      <c r="D36" s="1" t="s">
        <v>202</v>
      </c>
      <c r="E36" s="1" t="s">
        <v>203</v>
      </c>
      <c r="F36" s="1">
        <v>7.92</v>
      </c>
      <c r="G36" s="1">
        <v>7.92</v>
      </c>
      <c r="H36" s="1">
        <v>0</v>
      </c>
      <c r="I36" s="1">
        <v>0</v>
      </c>
      <c r="J36" s="1">
        <v>7.92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1:24" ht="14.25">
      <c r="A37" s="1"/>
      <c r="B37" s="1" t="s">
        <v>156</v>
      </c>
      <c r="C37" s="1"/>
      <c r="D37" s="1"/>
      <c r="E37" s="1" t="s">
        <v>157</v>
      </c>
      <c r="F37" s="1">
        <f aca="true" t="shared" si="19" ref="F37:O38">F38</f>
        <v>2.1456</v>
      </c>
      <c r="G37" s="1">
        <f t="shared" si="19"/>
        <v>2.1456</v>
      </c>
      <c r="H37" s="1">
        <f t="shared" si="19"/>
        <v>0</v>
      </c>
      <c r="I37" s="1">
        <f t="shared" si="19"/>
        <v>0</v>
      </c>
      <c r="J37" s="1">
        <f t="shared" si="19"/>
        <v>2.1456</v>
      </c>
      <c r="K37" s="1">
        <f t="shared" si="19"/>
        <v>0</v>
      </c>
      <c r="L37" s="1">
        <f t="shared" si="19"/>
        <v>0</v>
      </c>
      <c r="M37" s="1">
        <f t="shared" si="19"/>
        <v>0</v>
      </c>
      <c r="N37" s="1">
        <f t="shared" si="19"/>
        <v>0</v>
      </c>
      <c r="O37" s="1">
        <f t="shared" si="19"/>
        <v>0</v>
      </c>
      <c r="P37" s="1">
        <f aca="true" t="shared" si="20" ref="P37:X38">P38</f>
        <v>0</v>
      </c>
      <c r="Q37" s="1">
        <f t="shared" si="20"/>
        <v>0</v>
      </c>
      <c r="R37" s="1">
        <f t="shared" si="20"/>
        <v>0</v>
      </c>
      <c r="S37" s="1">
        <f t="shared" si="20"/>
        <v>0</v>
      </c>
      <c r="T37" s="1">
        <f t="shared" si="20"/>
        <v>0</v>
      </c>
      <c r="U37" s="1">
        <f t="shared" si="20"/>
        <v>0</v>
      </c>
      <c r="V37" s="1">
        <f t="shared" si="20"/>
        <v>0</v>
      </c>
      <c r="W37" s="1">
        <f t="shared" si="20"/>
        <v>0</v>
      </c>
      <c r="X37" s="1">
        <f t="shared" si="20"/>
        <v>0</v>
      </c>
    </row>
    <row r="38" spans="1:24" ht="14.25">
      <c r="A38" s="1"/>
      <c r="B38" s="1"/>
      <c r="C38" s="1" t="s">
        <v>142</v>
      </c>
      <c r="D38" s="1"/>
      <c r="E38" s="1" t="s">
        <v>159</v>
      </c>
      <c r="F38" s="1">
        <f t="shared" si="19"/>
        <v>2.1456</v>
      </c>
      <c r="G38" s="1">
        <f t="shared" si="19"/>
        <v>2.1456</v>
      </c>
      <c r="H38" s="1">
        <f t="shared" si="19"/>
        <v>0</v>
      </c>
      <c r="I38" s="1">
        <f t="shared" si="19"/>
        <v>0</v>
      </c>
      <c r="J38" s="1">
        <f t="shared" si="19"/>
        <v>2.1456</v>
      </c>
      <c r="K38" s="1">
        <f t="shared" si="19"/>
        <v>0</v>
      </c>
      <c r="L38" s="1">
        <f t="shared" si="19"/>
        <v>0</v>
      </c>
      <c r="M38" s="1">
        <f t="shared" si="19"/>
        <v>0</v>
      </c>
      <c r="N38" s="1">
        <f t="shared" si="19"/>
        <v>0</v>
      </c>
      <c r="O38" s="1">
        <f t="shared" si="19"/>
        <v>0</v>
      </c>
      <c r="P38" s="1">
        <f t="shared" si="20"/>
        <v>0</v>
      </c>
      <c r="Q38" s="1">
        <f t="shared" si="20"/>
        <v>0</v>
      </c>
      <c r="R38" s="1">
        <f t="shared" si="20"/>
        <v>0</v>
      </c>
      <c r="S38" s="1">
        <f t="shared" si="20"/>
        <v>0</v>
      </c>
      <c r="T38" s="1">
        <f t="shared" si="20"/>
        <v>0</v>
      </c>
      <c r="U38" s="1">
        <f t="shared" si="20"/>
        <v>0</v>
      </c>
      <c r="V38" s="1">
        <f t="shared" si="20"/>
        <v>0</v>
      </c>
      <c r="W38" s="1">
        <f t="shared" si="20"/>
        <v>0</v>
      </c>
      <c r="X38" s="1">
        <f t="shared" si="20"/>
        <v>0</v>
      </c>
    </row>
    <row r="39" spans="1:24" ht="14.25">
      <c r="A39" s="1" t="s">
        <v>201</v>
      </c>
      <c r="B39" s="1" t="s">
        <v>201</v>
      </c>
      <c r="C39" s="1" t="s">
        <v>201</v>
      </c>
      <c r="D39" s="1" t="s">
        <v>202</v>
      </c>
      <c r="E39" s="1" t="s">
        <v>203</v>
      </c>
      <c r="F39" s="1">
        <v>2.1456</v>
      </c>
      <c r="G39" s="1">
        <v>2.1456</v>
      </c>
      <c r="H39" s="1">
        <v>0</v>
      </c>
      <c r="I39" s="1">
        <v>0</v>
      </c>
      <c r="J39" s="1">
        <v>2.1456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</row>
    <row r="40" spans="1:24" ht="14.25">
      <c r="A40" s="1" t="s">
        <v>160</v>
      </c>
      <c r="B40" s="1"/>
      <c r="C40" s="1"/>
      <c r="D40" s="1"/>
      <c r="E40" s="1" t="s">
        <v>161</v>
      </c>
      <c r="F40" s="1">
        <f aca="true" t="shared" si="21" ref="F40:X40">F41</f>
        <v>34.804845</v>
      </c>
      <c r="G40" s="1">
        <f t="shared" si="21"/>
        <v>34.804845</v>
      </c>
      <c r="H40" s="1">
        <f t="shared" si="21"/>
        <v>34.804845</v>
      </c>
      <c r="I40" s="1">
        <f t="shared" si="21"/>
        <v>0</v>
      </c>
      <c r="J40" s="1">
        <f t="shared" si="21"/>
        <v>0</v>
      </c>
      <c r="K40" s="1">
        <f t="shared" si="21"/>
        <v>0</v>
      </c>
      <c r="L40" s="1">
        <f t="shared" si="21"/>
        <v>0</v>
      </c>
      <c r="M40" s="1">
        <f t="shared" si="21"/>
        <v>0</v>
      </c>
      <c r="N40" s="1">
        <f t="shared" si="21"/>
        <v>0</v>
      </c>
      <c r="O40" s="1">
        <f t="shared" si="21"/>
        <v>0</v>
      </c>
      <c r="P40" s="1">
        <f t="shared" si="21"/>
        <v>0</v>
      </c>
      <c r="Q40" s="1">
        <f t="shared" si="21"/>
        <v>0</v>
      </c>
      <c r="R40" s="1">
        <f t="shared" si="21"/>
        <v>0</v>
      </c>
      <c r="S40" s="1">
        <f t="shared" si="21"/>
        <v>0</v>
      </c>
      <c r="T40" s="1">
        <f t="shared" si="21"/>
        <v>0</v>
      </c>
      <c r="U40" s="1">
        <f t="shared" si="21"/>
        <v>0</v>
      </c>
      <c r="V40" s="1">
        <f t="shared" si="21"/>
        <v>0</v>
      </c>
      <c r="W40" s="1">
        <f t="shared" si="21"/>
        <v>0</v>
      </c>
      <c r="X40" s="1">
        <f t="shared" si="21"/>
        <v>0</v>
      </c>
    </row>
    <row r="41" spans="1:24" ht="14.25">
      <c r="A41" s="1"/>
      <c r="B41" s="1" t="s">
        <v>163</v>
      </c>
      <c r="C41" s="1"/>
      <c r="D41" s="1"/>
      <c r="E41" s="1" t="s">
        <v>164</v>
      </c>
      <c r="F41" s="1">
        <f aca="true" t="shared" si="22" ref="F41:X41">F42+F44</f>
        <v>34.804845</v>
      </c>
      <c r="G41" s="1">
        <f t="shared" si="22"/>
        <v>34.804845</v>
      </c>
      <c r="H41" s="1">
        <f t="shared" si="22"/>
        <v>34.804845</v>
      </c>
      <c r="I41" s="1">
        <f t="shared" si="22"/>
        <v>0</v>
      </c>
      <c r="J41" s="1">
        <f t="shared" si="22"/>
        <v>0</v>
      </c>
      <c r="K41" s="1">
        <f t="shared" si="22"/>
        <v>0</v>
      </c>
      <c r="L41" s="1">
        <f t="shared" si="22"/>
        <v>0</v>
      </c>
      <c r="M41" s="1">
        <f t="shared" si="22"/>
        <v>0</v>
      </c>
      <c r="N41" s="1">
        <f t="shared" si="22"/>
        <v>0</v>
      </c>
      <c r="O41" s="1">
        <f t="shared" si="22"/>
        <v>0</v>
      </c>
      <c r="P41" s="1">
        <f t="shared" si="22"/>
        <v>0</v>
      </c>
      <c r="Q41" s="1">
        <f t="shared" si="22"/>
        <v>0</v>
      </c>
      <c r="R41" s="1">
        <f t="shared" si="22"/>
        <v>0</v>
      </c>
      <c r="S41" s="1">
        <f t="shared" si="22"/>
        <v>0</v>
      </c>
      <c r="T41" s="1">
        <f t="shared" si="22"/>
        <v>0</v>
      </c>
      <c r="U41" s="1">
        <f t="shared" si="22"/>
        <v>0</v>
      </c>
      <c r="V41" s="1">
        <f t="shared" si="22"/>
        <v>0</v>
      </c>
      <c r="W41" s="1">
        <f t="shared" si="22"/>
        <v>0</v>
      </c>
      <c r="X41" s="1">
        <f t="shared" si="22"/>
        <v>0</v>
      </c>
    </row>
    <row r="42" spans="1:24" ht="14.25">
      <c r="A42" s="1"/>
      <c r="B42" s="1"/>
      <c r="C42" s="1" t="s">
        <v>142</v>
      </c>
      <c r="D42" s="1"/>
      <c r="E42" s="1" t="s">
        <v>167</v>
      </c>
      <c r="F42" s="1">
        <f aca="true" t="shared" si="23" ref="F42:X42">F43</f>
        <v>21.829123</v>
      </c>
      <c r="G42" s="1">
        <f t="shared" si="23"/>
        <v>21.829123</v>
      </c>
      <c r="H42" s="1">
        <f t="shared" si="23"/>
        <v>21.829123</v>
      </c>
      <c r="I42" s="1">
        <f t="shared" si="23"/>
        <v>0</v>
      </c>
      <c r="J42" s="1">
        <f t="shared" si="23"/>
        <v>0</v>
      </c>
      <c r="K42" s="1">
        <f t="shared" si="23"/>
        <v>0</v>
      </c>
      <c r="L42" s="1">
        <f t="shared" si="23"/>
        <v>0</v>
      </c>
      <c r="M42" s="1">
        <f t="shared" si="23"/>
        <v>0</v>
      </c>
      <c r="N42" s="1">
        <f t="shared" si="23"/>
        <v>0</v>
      </c>
      <c r="O42" s="1">
        <f t="shared" si="23"/>
        <v>0</v>
      </c>
      <c r="P42" s="1">
        <f t="shared" si="23"/>
        <v>0</v>
      </c>
      <c r="Q42" s="1">
        <f t="shared" si="23"/>
        <v>0</v>
      </c>
      <c r="R42" s="1">
        <f t="shared" si="23"/>
        <v>0</v>
      </c>
      <c r="S42" s="1">
        <f t="shared" si="23"/>
        <v>0</v>
      </c>
      <c r="T42" s="1">
        <f t="shared" si="23"/>
        <v>0</v>
      </c>
      <c r="U42" s="1">
        <f t="shared" si="23"/>
        <v>0</v>
      </c>
      <c r="V42" s="1">
        <f t="shared" si="23"/>
        <v>0</v>
      </c>
      <c r="W42" s="1">
        <f t="shared" si="23"/>
        <v>0</v>
      </c>
      <c r="X42" s="1">
        <f t="shared" si="23"/>
        <v>0</v>
      </c>
    </row>
    <row r="43" spans="1:24" ht="14.25">
      <c r="A43" s="1" t="s">
        <v>201</v>
      </c>
      <c r="B43" s="1" t="s">
        <v>201</v>
      </c>
      <c r="C43" s="1" t="s">
        <v>201</v>
      </c>
      <c r="D43" s="1" t="s">
        <v>202</v>
      </c>
      <c r="E43" s="1" t="s">
        <v>203</v>
      </c>
      <c r="F43" s="1">
        <v>21.829123</v>
      </c>
      <c r="G43" s="1">
        <v>21.829123</v>
      </c>
      <c r="H43" s="1">
        <v>21.829123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</row>
    <row r="44" spans="1:24" ht="14.25">
      <c r="A44" s="1"/>
      <c r="B44" s="1"/>
      <c r="C44" s="1" t="s">
        <v>168</v>
      </c>
      <c r="D44" s="1"/>
      <c r="E44" s="1" t="s">
        <v>169</v>
      </c>
      <c r="F44" s="1">
        <f aca="true" t="shared" si="24" ref="F44:X44">F45</f>
        <v>12.975722</v>
      </c>
      <c r="G44" s="1">
        <f t="shared" si="24"/>
        <v>12.975722</v>
      </c>
      <c r="H44" s="1">
        <f t="shared" si="24"/>
        <v>12.975722</v>
      </c>
      <c r="I44" s="1">
        <f t="shared" si="24"/>
        <v>0</v>
      </c>
      <c r="J44" s="1">
        <f t="shared" si="24"/>
        <v>0</v>
      </c>
      <c r="K44" s="1">
        <f t="shared" si="24"/>
        <v>0</v>
      </c>
      <c r="L44" s="1">
        <f t="shared" si="24"/>
        <v>0</v>
      </c>
      <c r="M44" s="1">
        <f t="shared" si="24"/>
        <v>0</v>
      </c>
      <c r="N44" s="1">
        <f t="shared" si="24"/>
        <v>0</v>
      </c>
      <c r="O44" s="1">
        <f t="shared" si="24"/>
        <v>0</v>
      </c>
      <c r="P44" s="1">
        <f t="shared" si="24"/>
        <v>0</v>
      </c>
      <c r="Q44" s="1">
        <f t="shared" si="24"/>
        <v>0</v>
      </c>
      <c r="R44" s="1">
        <f t="shared" si="24"/>
        <v>0</v>
      </c>
      <c r="S44" s="1">
        <f t="shared" si="24"/>
        <v>0</v>
      </c>
      <c r="T44" s="1">
        <f t="shared" si="24"/>
        <v>0</v>
      </c>
      <c r="U44" s="1">
        <f t="shared" si="24"/>
        <v>0</v>
      </c>
      <c r="V44" s="1">
        <f t="shared" si="24"/>
        <v>0</v>
      </c>
      <c r="W44" s="1">
        <f t="shared" si="24"/>
        <v>0</v>
      </c>
      <c r="X44" s="1">
        <f t="shared" si="24"/>
        <v>0</v>
      </c>
    </row>
    <row r="45" spans="1:24" ht="14.25">
      <c r="A45" s="1" t="s">
        <v>201</v>
      </c>
      <c r="B45" s="1" t="s">
        <v>201</v>
      </c>
      <c r="C45" s="1" t="s">
        <v>201</v>
      </c>
      <c r="D45" s="1" t="s">
        <v>202</v>
      </c>
      <c r="E45" s="1" t="s">
        <v>203</v>
      </c>
      <c r="F45" s="1">
        <v>12.975722</v>
      </c>
      <c r="G45" s="1">
        <v>12.975722</v>
      </c>
      <c r="H45" s="1">
        <v>12.975722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</row>
    <row r="46" spans="1:24" ht="14.25">
      <c r="A46" s="1" t="s">
        <v>170</v>
      </c>
      <c r="B46" s="1"/>
      <c r="C46" s="1"/>
      <c r="D46" s="1"/>
      <c r="E46" s="1" t="s">
        <v>171</v>
      </c>
      <c r="F46" s="1">
        <f aca="true" t="shared" si="25" ref="F46:O48">F47</f>
        <v>32.490828</v>
      </c>
      <c r="G46" s="1">
        <f t="shared" si="25"/>
        <v>32.490828</v>
      </c>
      <c r="H46" s="1">
        <f t="shared" si="25"/>
        <v>32.490828</v>
      </c>
      <c r="I46" s="1">
        <f t="shared" si="25"/>
        <v>0</v>
      </c>
      <c r="J46" s="1">
        <f t="shared" si="25"/>
        <v>0</v>
      </c>
      <c r="K46" s="1">
        <f t="shared" si="25"/>
        <v>0</v>
      </c>
      <c r="L46" s="1">
        <f t="shared" si="25"/>
        <v>0</v>
      </c>
      <c r="M46" s="1">
        <f t="shared" si="25"/>
        <v>0</v>
      </c>
      <c r="N46" s="1">
        <f t="shared" si="25"/>
        <v>0</v>
      </c>
      <c r="O46" s="1">
        <f t="shared" si="25"/>
        <v>0</v>
      </c>
      <c r="P46" s="1">
        <f aca="true" t="shared" si="26" ref="P46:X48">P47</f>
        <v>0</v>
      </c>
      <c r="Q46" s="1">
        <f t="shared" si="26"/>
        <v>0</v>
      </c>
      <c r="R46" s="1">
        <f t="shared" si="26"/>
        <v>0</v>
      </c>
      <c r="S46" s="1">
        <f t="shared" si="26"/>
        <v>0</v>
      </c>
      <c r="T46" s="1">
        <f t="shared" si="26"/>
        <v>0</v>
      </c>
      <c r="U46" s="1">
        <f t="shared" si="26"/>
        <v>0</v>
      </c>
      <c r="V46" s="1">
        <f t="shared" si="26"/>
        <v>0</v>
      </c>
      <c r="W46" s="1">
        <f t="shared" si="26"/>
        <v>0</v>
      </c>
      <c r="X46" s="1">
        <f t="shared" si="26"/>
        <v>0</v>
      </c>
    </row>
    <row r="47" spans="1:24" ht="14.25">
      <c r="A47" s="1"/>
      <c r="B47" s="1" t="s">
        <v>144</v>
      </c>
      <c r="C47" s="1"/>
      <c r="D47" s="1"/>
      <c r="E47" s="1" t="s">
        <v>173</v>
      </c>
      <c r="F47" s="1">
        <f t="shared" si="25"/>
        <v>32.490828</v>
      </c>
      <c r="G47" s="1">
        <f t="shared" si="25"/>
        <v>32.490828</v>
      </c>
      <c r="H47" s="1">
        <f t="shared" si="25"/>
        <v>32.490828</v>
      </c>
      <c r="I47" s="1">
        <f t="shared" si="25"/>
        <v>0</v>
      </c>
      <c r="J47" s="1">
        <f t="shared" si="25"/>
        <v>0</v>
      </c>
      <c r="K47" s="1">
        <f t="shared" si="25"/>
        <v>0</v>
      </c>
      <c r="L47" s="1">
        <f t="shared" si="25"/>
        <v>0</v>
      </c>
      <c r="M47" s="1">
        <f t="shared" si="25"/>
        <v>0</v>
      </c>
      <c r="N47" s="1">
        <f t="shared" si="25"/>
        <v>0</v>
      </c>
      <c r="O47" s="1">
        <f t="shared" si="25"/>
        <v>0</v>
      </c>
      <c r="P47" s="1">
        <f t="shared" si="26"/>
        <v>0</v>
      </c>
      <c r="Q47" s="1">
        <f t="shared" si="26"/>
        <v>0</v>
      </c>
      <c r="R47" s="1">
        <f t="shared" si="26"/>
        <v>0</v>
      </c>
      <c r="S47" s="1">
        <f t="shared" si="26"/>
        <v>0</v>
      </c>
      <c r="T47" s="1">
        <f t="shared" si="26"/>
        <v>0</v>
      </c>
      <c r="U47" s="1">
        <f t="shared" si="26"/>
        <v>0</v>
      </c>
      <c r="V47" s="1">
        <f t="shared" si="26"/>
        <v>0</v>
      </c>
      <c r="W47" s="1">
        <f t="shared" si="26"/>
        <v>0</v>
      </c>
      <c r="X47" s="1">
        <f t="shared" si="26"/>
        <v>0</v>
      </c>
    </row>
    <row r="48" spans="1:24" ht="14.25">
      <c r="A48" s="1"/>
      <c r="B48" s="1"/>
      <c r="C48" s="1" t="s">
        <v>142</v>
      </c>
      <c r="D48" s="1"/>
      <c r="E48" s="1" t="s">
        <v>176</v>
      </c>
      <c r="F48" s="1">
        <f t="shared" si="25"/>
        <v>32.490828</v>
      </c>
      <c r="G48" s="1">
        <f t="shared" si="25"/>
        <v>32.490828</v>
      </c>
      <c r="H48" s="1">
        <f t="shared" si="25"/>
        <v>32.490828</v>
      </c>
      <c r="I48" s="1">
        <f t="shared" si="25"/>
        <v>0</v>
      </c>
      <c r="J48" s="1">
        <f t="shared" si="25"/>
        <v>0</v>
      </c>
      <c r="K48" s="1">
        <f t="shared" si="25"/>
        <v>0</v>
      </c>
      <c r="L48" s="1">
        <f t="shared" si="25"/>
        <v>0</v>
      </c>
      <c r="M48" s="1">
        <f t="shared" si="25"/>
        <v>0</v>
      </c>
      <c r="N48" s="1">
        <f t="shared" si="25"/>
        <v>0</v>
      </c>
      <c r="O48" s="1">
        <f t="shared" si="25"/>
        <v>0</v>
      </c>
      <c r="P48" s="1">
        <f t="shared" si="26"/>
        <v>0</v>
      </c>
      <c r="Q48" s="1">
        <f t="shared" si="26"/>
        <v>0</v>
      </c>
      <c r="R48" s="1">
        <f t="shared" si="26"/>
        <v>0</v>
      </c>
      <c r="S48" s="1">
        <f t="shared" si="26"/>
        <v>0</v>
      </c>
      <c r="T48" s="1">
        <f t="shared" si="26"/>
        <v>0</v>
      </c>
      <c r="U48" s="1">
        <f t="shared" si="26"/>
        <v>0</v>
      </c>
      <c r="V48" s="1">
        <f t="shared" si="26"/>
        <v>0</v>
      </c>
      <c r="W48" s="1">
        <f t="shared" si="26"/>
        <v>0</v>
      </c>
      <c r="X48" s="1">
        <f t="shared" si="26"/>
        <v>0</v>
      </c>
    </row>
    <row r="49" spans="1:24" ht="14.25">
      <c r="A49" s="1" t="s">
        <v>201</v>
      </c>
      <c r="B49" s="1" t="s">
        <v>201</v>
      </c>
      <c r="C49" s="1" t="s">
        <v>201</v>
      </c>
      <c r="D49" s="1" t="s">
        <v>202</v>
      </c>
      <c r="E49" s="1" t="s">
        <v>203</v>
      </c>
      <c r="F49" s="1">
        <v>32.490828</v>
      </c>
      <c r="G49" s="1">
        <v>32.490828</v>
      </c>
      <c r="H49" s="1">
        <v>32.490828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">
      <selection activeCell="A5" sqref="A5:G46"/>
    </sheetView>
  </sheetViews>
  <sheetFormatPr defaultColWidth="9.140625" defaultRowHeight="15"/>
  <cols>
    <col min="1" max="1" width="44.421875" style="0" customWidth="1"/>
    <col min="3" max="3" width="30.00390625" style="0" customWidth="1"/>
  </cols>
  <sheetData>
    <row r="1" ht="14.25">
      <c r="G1" t="s">
        <v>204</v>
      </c>
    </row>
    <row r="2" ht="14.25">
      <c r="A2" t="s">
        <v>205</v>
      </c>
    </row>
    <row r="3" spans="1:7" ht="14.25">
      <c r="A3" t="s">
        <v>2</v>
      </c>
      <c r="G3" t="s">
        <v>3</v>
      </c>
    </row>
    <row r="4" spans="1:3" ht="14.25">
      <c r="A4" t="s">
        <v>206</v>
      </c>
      <c r="C4" t="s">
        <v>5</v>
      </c>
    </row>
    <row r="5" spans="1:7" ht="14.25">
      <c r="A5" s="1" t="s">
        <v>6</v>
      </c>
      <c r="B5" s="1" t="s">
        <v>7</v>
      </c>
      <c r="C5" s="1" t="s">
        <v>8</v>
      </c>
      <c r="D5" s="1" t="s">
        <v>106</v>
      </c>
      <c r="E5" s="1" t="s">
        <v>207</v>
      </c>
      <c r="F5" s="1" t="s">
        <v>208</v>
      </c>
      <c r="G5" s="1" t="s">
        <v>209</v>
      </c>
    </row>
    <row r="6" spans="1:7" ht="14.25">
      <c r="A6" s="1" t="s">
        <v>11</v>
      </c>
      <c r="B6" s="1">
        <v>591.297175</v>
      </c>
      <c r="C6" s="1" t="s">
        <v>12</v>
      </c>
      <c r="D6" s="1">
        <f aca="true" t="shared" si="0" ref="D6:D35">SUM(E6:F6)</f>
        <v>0</v>
      </c>
      <c r="E6" s="1">
        <v>0</v>
      </c>
      <c r="F6" s="1">
        <v>0</v>
      </c>
      <c r="G6" s="1"/>
    </row>
    <row r="7" spans="1:7" ht="14.25">
      <c r="A7" s="1" t="s">
        <v>14</v>
      </c>
      <c r="B7" s="1">
        <v>591.297175</v>
      </c>
      <c r="C7" s="1" t="s">
        <v>15</v>
      </c>
      <c r="D7" s="1">
        <f t="shared" si="0"/>
        <v>0</v>
      </c>
      <c r="E7" s="1">
        <v>0</v>
      </c>
      <c r="F7" s="1">
        <v>0</v>
      </c>
      <c r="G7" s="1"/>
    </row>
    <row r="8" spans="1:7" ht="14.25">
      <c r="A8" s="1" t="s">
        <v>17</v>
      </c>
      <c r="B8" s="1">
        <v>591.297175</v>
      </c>
      <c r="C8" s="1" t="s">
        <v>18</v>
      </c>
      <c r="D8" s="1">
        <f t="shared" si="0"/>
        <v>0</v>
      </c>
      <c r="E8" s="1">
        <v>0</v>
      </c>
      <c r="F8" s="1">
        <v>0</v>
      </c>
      <c r="G8" s="1"/>
    </row>
    <row r="9" spans="1:7" ht="14.25">
      <c r="A9" s="1" t="s">
        <v>20</v>
      </c>
      <c r="B9" s="1">
        <v>0</v>
      </c>
      <c r="C9" s="1" t="s">
        <v>21</v>
      </c>
      <c r="D9" s="1">
        <f t="shared" si="0"/>
        <v>513.935902</v>
      </c>
      <c r="E9" s="1">
        <v>513.935902</v>
      </c>
      <c r="F9" s="1">
        <v>0</v>
      </c>
      <c r="G9" s="1"/>
    </row>
    <row r="10" spans="1:7" ht="14.25">
      <c r="A10" s="1" t="s">
        <v>23</v>
      </c>
      <c r="B10" s="1">
        <v>0</v>
      </c>
      <c r="C10" s="1" t="s">
        <v>24</v>
      </c>
      <c r="D10" s="1">
        <f t="shared" si="0"/>
        <v>0</v>
      </c>
      <c r="E10" s="1">
        <v>0</v>
      </c>
      <c r="F10" s="1">
        <v>0</v>
      </c>
      <c r="G10" s="1"/>
    </row>
    <row r="11" spans="1:7" ht="14.25">
      <c r="A11" s="1" t="s">
        <v>26</v>
      </c>
      <c r="B11" s="1">
        <v>0</v>
      </c>
      <c r="C11" s="1" t="s">
        <v>27</v>
      </c>
      <c r="D11" s="1">
        <f t="shared" si="0"/>
        <v>0</v>
      </c>
      <c r="E11" s="1">
        <v>0</v>
      </c>
      <c r="F11" s="1">
        <v>0</v>
      </c>
      <c r="G11" s="1"/>
    </row>
    <row r="12" spans="1:7" ht="14.25">
      <c r="A12" s="1" t="s">
        <v>28</v>
      </c>
      <c r="B12" s="1">
        <v>0</v>
      </c>
      <c r="C12" s="1" t="s">
        <v>29</v>
      </c>
      <c r="D12" s="1">
        <f t="shared" si="0"/>
        <v>0</v>
      </c>
      <c r="E12" s="1">
        <v>0</v>
      </c>
      <c r="F12" s="1">
        <v>0</v>
      </c>
      <c r="G12" s="1"/>
    </row>
    <row r="13" spans="1:7" ht="14.25">
      <c r="A13" s="1" t="s">
        <v>30</v>
      </c>
      <c r="B13" s="1">
        <v>0</v>
      </c>
      <c r="C13" s="1" t="s">
        <v>31</v>
      </c>
      <c r="D13" s="1">
        <f t="shared" si="0"/>
        <v>10.0656</v>
      </c>
      <c r="E13" s="1">
        <v>10.0656</v>
      </c>
      <c r="F13" s="1">
        <v>0</v>
      </c>
      <c r="G13" s="1"/>
    </row>
    <row r="14" spans="1:7" ht="14.25">
      <c r="A14" s="1" t="s">
        <v>32</v>
      </c>
      <c r="B14" s="1">
        <v>0</v>
      </c>
      <c r="C14" s="1" t="s">
        <v>33</v>
      </c>
      <c r="D14" s="1">
        <f t="shared" si="0"/>
        <v>0</v>
      </c>
      <c r="E14" s="1">
        <v>0</v>
      </c>
      <c r="F14" s="1">
        <v>0</v>
      </c>
      <c r="G14" s="1"/>
    </row>
    <row r="15" spans="1:7" ht="14.25">
      <c r="A15" s="1" t="s">
        <v>35</v>
      </c>
      <c r="B15" s="1">
        <v>0</v>
      </c>
      <c r="C15" s="1" t="s">
        <v>36</v>
      </c>
      <c r="D15" s="1">
        <f t="shared" si="0"/>
        <v>34.804845</v>
      </c>
      <c r="E15" s="1">
        <v>34.804845</v>
      </c>
      <c r="F15" s="1">
        <v>0</v>
      </c>
      <c r="G15" s="1"/>
    </row>
    <row r="16" spans="1:7" ht="14.25">
      <c r="A16" s="1" t="s">
        <v>38</v>
      </c>
      <c r="B16" s="1"/>
      <c r="C16" s="1" t="s">
        <v>39</v>
      </c>
      <c r="D16" s="1">
        <f t="shared" si="0"/>
        <v>0</v>
      </c>
      <c r="E16" s="1">
        <v>0</v>
      </c>
      <c r="F16" s="1">
        <v>0</v>
      </c>
      <c r="G16" s="1"/>
    </row>
    <row r="17" spans="1:7" ht="14.25">
      <c r="A17" s="1" t="s">
        <v>41</v>
      </c>
      <c r="B17" s="1"/>
      <c r="C17" s="1" t="s">
        <v>42</v>
      </c>
      <c r="D17" s="1">
        <f t="shared" si="0"/>
        <v>0</v>
      </c>
      <c r="E17" s="1">
        <v>0</v>
      </c>
      <c r="F17" s="1">
        <v>0</v>
      </c>
      <c r="G17" s="1"/>
    </row>
    <row r="18" spans="1:7" ht="14.25">
      <c r="A18" s="1" t="s">
        <v>44</v>
      </c>
      <c r="B18" s="1">
        <v>0</v>
      </c>
      <c r="C18" s="1" t="s">
        <v>45</v>
      </c>
      <c r="D18" s="1">
        <f t="shared" si="0"/>
        <v>0</v>
      </c>
      <c r="E18" s="1">
        <v>0</v>
      </c>
      <c r="F18" s="1">
        <v>0</v>
      </c>
      <c r="G18" s="1"/>
    </row>
    <row r="19" spans="1:7" ht="14.25">
      <c r="A19" s="1"/>
      <c r="B19" s="1"/>
      <c r="C19" s="1" t="s">
        <v>48</v>
      </c>
      <c r="D19" s="1">
        <f t="shared" si="0"/>
        <v>0</v>
      </c>
      <c r="E19" s="1">
        <v>0</v>
      </c>
      <c r="F19" s="1">
        <v>0</v>
      </c>
      <c r="G19" s="1"/>
    </row>
    <row r="20" spans="1:7" ht="14.25">
      <c r="A20" s="1" t="s">
        <v>47</v>
      </c>
      <c r="B20" s="1">
        <v>0</v>
      </c>
      <c r="C20" s="1" t="s">
        <v>51</v>
      </c>
      <c r="D20" s="1">
        <f t="shared" si="0"/>
        <v>0</v>
      </c>
      <c r="E20" s="1">
        <v>0</v>
      </c>
      <c r="F20" s="1">
        <v>0</v>
      </c>
      <c r="G20" s="1"/>
    </row>
    <row r="21" spans="1:7" ht="14.25">
      <c r="A21" s="1" t="s">
        <v>50</v>
      </c>
      <c r="B21" s="1">
        <v>0</v>
      </c>
      <c r="C21" s="1" t="s">
        <v>54</v>
      </c>
      <c r="D21" s="1">
        <f t="shared" si="0"/>
        <v>0</v>
      </c>
      <c r="E21" s="1">
        <v>0</v>
      </c>
      <c r="F21" s="1">
        <v>0</v>
      </c>
      <c r="G21" s="1"/>
    </row>
    <row r="22" spans="1:7" ht="14.25">
      <c r="A22" s="1" t="s">
        <v>53</v>
      </c>
      <c r="B22" s="1">
        <v>0</v>
      </c>
      <c r="C22" s="1" t="s">
        <v>56</v>
      </c>
      <c r="D22" s="1">
        <f t="shared" si="0"/>
        <v>0</v>
      </c>
      <c r="E22" s="1">
        <v>0</v>
      </c>
      <c r="F22" s="1">
        <v>0</v>
      </c>
      <c r="G22" s="1"/>
    </row>
    <row r="23" spans="1:7" ht="14.25">
      <c r="A23" s="1" t="s">
        <v>55</v>
      </c>
      <c r="B23" s="1"/>
      <c r="C23" s="1" t="s">
        <v>58</v>
      </c>
      <c r="D23" s="1">
        <f t="shared" si="0"/>
        <v>0</v>
      </c>
      <c r="E23" s="1">
        <v>0</v>
      </c>
      <c r="F23" s="1">
        <v>0</v>
      </c>
      <c r="G23" s="1"/>
    </row>
    <row r="24" spans="1:7" ht="14.25">
      <c r="A24" s="1"/>
      <c r="B24" s="1"/>
      <c r="C24" s="1" t="s">
        <v>60</v>
      </c>
      <c r="D24" s="1">
        <f t="shared" si="0"/>
        <v>0</v>
      </c>
      <c r="E24" s="1">
        <v>0</v>
      </c>
      <c r="F24" s="1">
        <v>0</v>
      </c>
      <c r="G24" s="1"/>
    </row>
    <row r="25" spans="1:7" ht="14.25">
      <c r="A25" s="1"/>
      <c r="B25" s="1"/>
      <c r="C25" s="1" t="s">
        <v>62</v>
      </c>
      <c r="D25" s="1">
        <f t="shared" si="0"/>
        <v>32.490828</v>
      </c>
      <c r="E25" s="1">
        <v>32.490828</v>
      </c>
      <c r="F25" s="1">
        <v>0</v>
      </c>
      <c r="G25" s="1"/>
    </row>
    <row r="26" spans="1:7" ht="14.25">
      <c r="A26" s="1"/>
      <c r="B26" s="1"/>
      <c r="C26" s="1" t="s">
        <v>64</v>
      </c>
      <c r="D26" s="1">
        <f t="shared" si="0"/>
        <v>0</v>
      </c>
      <c r="E26" s="1">
        <v>0</v>
      </c>
      <c r="F26" s="1">
        <v>0</v>
      </c>
      <c r="G26" s="1"/>
    </row>
    <row r="27" spans="1:7" ht="14.25">
      <c r="A27" s="1"/>
      <c r="B27" s="1"/>
      <c r="C27" s="1" t="s">
        <v>66</v>
      </c>
      <c r="D27" s="1">
        <f t="shared" si="0"/>
        <v>0</v>
      </c>
      <c r="E27" s="1">
        <v>0</v>
      </c>
      <c r="F27" s="1">
        <v>0</v>
      </c>
      <c r="G27" s="1"/>
    </row>
    <row r="28" spans="1:7" ht="14.25">
      <c r="A28" s="1"/>
      <c r="B28" s="1"/>
      <c r="C28" s="1" t="s">
        <v>210</v>
      </c>
      <c r="D28" s="1">
        <f t="shared" si="0"/>
        <v>0</v>
      </c>
      <c r="E28" s="1">
        <v>0</v>
      </c>
      <c r="F28" s="1">
        <v>0</v>
      </c>
      <c r="G28" s="1"/>
    </row>
    <row r="29" spans="1:7" ht="14.25">
      <c r="A29" s="1"/>
      <c r="B29" s="1"/>
      <c r="C29" s="1" t="s">
        <v>70</v>
      </c>
      <c r="D29" s="1">
        <f t="shared" si="0"/>
        <v>0</v>
      </c>
      <c r="E29" s="1">
        <v>0</v>
      </c>
      <c r="F29" s="1">
        <v>0</v>
      </c>
      <c r="G29" s="1"/>
    </row>
    <row r="30" spans="1:7" ht="14.25">
      <c r="A30" s="1"/>
      <c r="B30" s="1"/>
      <c r="C30" s="1" t="s">
        <v>71</v>
      </c>
      <c r="D30" s="1">
        <f t="shared" si="0"/>
        <v>0</v>
      </c>
      <c r="E30" s="1">
        <v>0</v>
      </c>
      <c r="F30" s="1">
        <v>0</v>
      </c>
      <c r="G30" s="1"/>
    </row>
    <row r="31" spans="1:7" ht="14.25">
      <c r="A31" s="1"/>
      <c r="B31" s="1"/>
      <c r="C31" s="1" t="s">
        <v>72</v>
      </c>
      <c r="D31" s="1">
        <f t="shared" si="0"/>
        <v>0</v>
      </c>
      <c r="E31" s="1">
        <v>0</v>
      </c>
      <c r="F31" s="1">
        <v>0</v>
      </c>
      <c r="G31" s="1"/>
    </row>
    <row r="32" spans="1:7" ht="14.25">
      <c r="A32" s="1"/>
      <c r="B32" s="1"/>
      <c r="C32" s="1" t="s">
        <v>73</v>
      </c>
      <c r="D32" s="1">
        <f t="shared" si="0"/>
        <v>0</v>
      </c>
      <c r="E32" s="1">
        <v>0</v>
      </c>
      <c r="F32" s="1">
        <v>0</v>
      </c>
      <c r="G32" s="1"/>
    </row>
    <row r="33" spans="1:7" ht="14.25">
      <c r="A33" s="1"/>
      <c r="B33" s="1"/>
      <c r="C33" s="1" t="s">
        <v>74</v>
      </c>
      <c r="D33" s="1">
        <f t="shared" si="0"/>
        <v>0</v>
      </c>
      <c r="E33" s="1">
        <v>0</v>
      </c>
      <c r="F33" s="1">
        <v>0</v>
      </c>
      <c r="G33" s="1"/>
    </row>
    <row r="34" spans="1:7" ht="14.25">
      <c r="A34" s="1"/>
      <c r="B34" s="1"/>
      <c r="C34" s="1" t="s">
        <v>211</v>
      </c>
      <c r="D34" s="1">
        <f t="shared" si="0"/>
        <v>0</v>
      </c>
      <c r="E34" s="1">
        <v>0</v>
      </c>
      <c r="F34" s="1">
        <v>0</v>
      </c>
      <c r="G34" s="1"/>
    </row>
    <row r="35" spans="1:7" ht="14.25">
      <c r="A35" s="1" t="s">
        <v>76</v>
      </c>
      <c r="B35" s="1">
        <f>B6+B20+B23</f>
        <v>591.297175</v>
      </c>
      <c r="C35" s="1" t="s">
        <v>77</v>
      </c>
      <c r="D35" s="1">
        <f t="shared" si="0"/>
        <v>591.297175</v>
      </c>
      <c r="E35" s="1">
        <f>SUM(E6:E34)</f>
        <v>591.297175</v>
      </c>
      <c r="F35" s="1">
        <f>SUM(F6:F34)</f>
        <v>0</v>
      </c>
      <c r="G35" s="1"/>
    </row>
    <row r="36" spans="1:7" ht="14.25">
      <c r="A36" s="1" t="s">
        <v>212</v>
      </c>
      <c r="B36" s="1">
        <f>B37+B42+B45</f>
        <v>0</v>
      </c>
      <c r="C36" s="1" t="s">
        <v>213</v>
      </c>
      <c r="D36" s="1"/>
      <c r="E36" s="1"/>
      <c r="F36" s="1"/>
      <c r="G36" s="1"/>
    </row>
    <row r="37" spans="1:7" ht="14.25">
      <c r="A37" s="1" t="s">
        <v>80</v>
      </c>
      <c r="B37" s="1">
        <v>0</v>
      </c>
      <c r="C37" s="1"/>
      <c r="D37" s="1">
        <f>SUM(E37:F37)</f>
        <v>0</v>
      </c>
      <c r="E37" s="1"/>
      <c r="F37" s="1"/>
      <c r="G37" s="1"/>
    </row>
    <row r="38" spans="1:7" ht="14.25">
      <c r="A38" s="1" t="s">
        <v>81</v>
      </c>
      <c r="B38" s="1">
        <f>B39+B40</f>
        <v>0</v>
      </c>
      <c r="C38" s="1"/>
      <c r="D38" s="1"/>
      <c r="E38" s="1"/>
      <c r="F38" s="1"/>
      <c r="G38" s="1"/>
    </row>
    <row r="39" spans="1:7" ht="14.25">
      <c r="A39" s="1" t="s">
        <v>82</v>
      </c>
      <c r="B39" s="1">
        <v>0</v>
      </c>
      <c r="C39" s="1"/>
      <c r="D39" s="1"/>
      <c r="E39" s="1"/>
      <c r="F39" s="1"/>
      <c r="G39" s="1"/>
    </row>
    <row r="40" spans="1:7" ht="14.25">
      <c r="A40" s="1" t="s">
        <v>83</v>
      </c>
      <c r="B40" s="1">
        <v>0</v>
      </c>
      <c r="C40" s="1"/>
      <c r="D40" s="1"/>
      <c r="E40" s="1"/>
      <c r="F40" s="1"/>
      <c r="G40" s="1"/>
    </row>
    <row r="41" spans="1:7" ht="14.25">
      <c r="A41" s="1" t="s">
        <v>84</v>
      </c>
      <c r="B41" s="1"/>
      <c r="C41" s="1"/>
      <c r="D41" s="1"/>
      <c r="E41" s="1"/>
      <c r="F41" s="1"/>
      <c r="G41" s="1"/>
    </row>
    <row r="42" spans="1:7" ht="14.25">
      <c r="A42" s="1" t="s">
        <v>85</v>
      </c>
      <c r="B42" s="1">
        <v>0</v>
      </c>
      <c r="C42" s="1"/>
      <c r="D42" s="1">
        <f>SUM(E42:F42)</f>
        <v>0</v>
      </c>
      <c r="E42" s="1"/>
      <c r="F42" s="1"/>
      <c r="G42" s="1"/>
    </row>
    <row r="43" spans="1:7" ht="14.25">
      <c r="A43" s="1" t="s">
        <v>17</v>
      </c>
      <c r="B43" s="1">
        <v>0</v>
      </c>
      <c r="C43" s="1"/>
      <c r="D43" s="1"/>
      <c r="E43" s="1"/>
      <c r="F43" s="1"/>
      <c r="G43" s="1"/>
    </row>
    <row r="44" spans="1:7" ht="14.25">
      <c r="A44" s="1" t="s">
        <v>20</v>
      </c>
      <c r="B44" s="1">
        <v>0</v>
      </c>
      <c r="C44" s="1"/>
      <c r="D44" s="1"/>
      <c r="E44" s="1"/>
      <c r="F44" s="1"/>
      <c r="G44" s="1"/>
    </row>
    <row r="45" spans="1:7" ht="14.25">
      <c r="A45" s="1" t="s">
        <v>86</v>
      </c>
      <c r="B45" s="1"/>
      <c r="C45" s="1"/>
      <c r="D45" s="1"/>
      <c r="E45" s="1"/>
      <c r="F45" s="1"/>
      <c r="G45" s="1"/>
    </row>
    <row r="46" spans="1:7" ht="14.25">
      <c r="A46" s="1" t="s">
        <v>90</v>
      </c>
      <c r="B46" s="1">
        <f>B35+B36</f>
        <v>591.297175</v>
      </c>
      <c r="C46" s="1" t="s">
        <v>91</v>
      </c>
      <c r="D46" s="1">
        <f>SUM(E46:F46)</f>
        <v>591.297175</v>
      </c>
      <c r="E46" s="1">
        <f>E35</f>
        <v>591.297175</v>
      </c>
      <c r="F46" s="1">
        <f>F35</f>
        <v>0</v>
      </c>
      <c r="G46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4" sqref="A4:I34"/>
    </sheetView>
  </sheetViews>
  <sheetFormatPr defaultColWidth="9.140625" defaultRowHeight="15"/>
  <cols>
    <col min="4" max="4" width="18.421875" style="0" customWidth="1"/>
    <col min="5" max="5" width="24.421875" style="0" customWidth="1"/>
  </cols>
  <sheetData>
    <row r="1" ht="14.25">
      <c r="I1" t="s">
        <v>214</v>
      </c>
    </row>
    <row r="2" ht="14.25">
      <c r="A2" t="s">
        <v>215</v>
      </c>
    </row>
    <row r="3" spans="1:9" ht="14.25">
      <c r="A3" t="s">
        <v>2</v>
      </c>
      <c r="I3" t="s">
        <v>3</v>
      </c>
    </row>
    <row r="4" spans="1:9" ht="14.25">
      <c r="A4" s="1" t="s">
        <v>94</v>
      </c>
      <c r="B4" s="1"/>
      <c r="C4" s="1"/>
      <c r="D4" s="1" t="s">
        <v>216</v>
      </c>
      <c r="E4" s="1" t="s">
        <v>217</v>
      </c>
      <c r="F4" s="1" t="s">
        <v>97</v>
      </c>
      <c r="G4" s="1" t="s">
        <v>186</v>
      </c>
      <c r="H4" s="1" t="s">
        <v>187</v>
      </c>
      <c r="I4" s="1" t="s">
        <v>218</v>
      </c>
    </row>
    <row r="5" spans="1:9" ht="14.25">
      <c r="A5" s="1" t="s">
        <v>103</v>
      </c>
      <c r="B5" s="1" t="s">
        <v>104</v>
      </c>
      <c r="C5" s="1" t="s">
        <v>105</v>
      </c>
      <c r="D5" s="1"/>
      <c r="E5" s="1"/>
      <c r="F5" s="1"/>
      <c r="G5" s="1"/>
      <c r="H5" s="1"/>
      <c r="I5" s="1"/>
    </row>
    <row r="6" spans="1:9" ht="14.25">
      <c r="A6" s="1" t="s">
        <v>134</v>
      </c>
      <c r="B6" s="1" t="s">
        <v>134</v>
      </c>
      <c r="C6" s="1" t="s">
        <v>134</v>
      </c>
      <c r="D6" s="1"/>
      <c r="E6" s="1" t="s">
        <v>134</v>
      </c>
      <c r="F6" s="1">
        <v>1</v>
      </c>
      <c r="G6" s="1">
        <v>2</v>
      </c>
      <c r="H6" s="1">
        <v>3</v>
      </c>
      <c r="I6" s="1">
        <v>4</v>
      </c>
    </row>
    <row r="7" spans="1:9" ht="14.25">
      <c r="A7" s="1"/>
      <c r="B7" s="1"/>
      <c r="C7" s="1"/>
      <c r="D7" s="1"/>
      <c r="E7" s="1" t="s">
        <v>106</v>
      </c>
      <c r="F7" s="1">
        <f>F8+F13+F18+F22</f>
        <v>591.2971749999999</v>
      </c>
      <c r="G7" s="1">
        <f>G8+G13+G18+G22</f>
        <v>493.29717500000004</v>
      </c>
      <c r="H7" s="1">
        <f>H8+H13+H18+H22</f>
        <v>98</v>
      </c>
      <c r="I7" s="1">
        <f>I8+I13+I18+I22</f>
        <v>0</v>
      </c>
    </row>
    <row r="8" spans="1:9" ht="14.25">
      <c r="A8" s="1" t="s">
        <v>135</v>
      </c>
      <c r="B8" s="1"/>
      <c r="C8" s="1"/>
      <c r="D8" s="1"/>
      <c r="E8" s="1" t="s">
        <v>136</v>
      </c>
      <c r="F8" s="1">
        <f>F9</f>
        <v>513.9359019999999</v>
      </c>
      <c r="G8" s="1">
        <f>G9</f>
        <v>415.935902</v>
      </c>
      <c r="H8" s="1">
        <f>H9</f>
        <v>98</v>
      </c>
      <c r="I8" s="1">
        <f>I9</f>
        <v>0</v>
      </c>
    </row>
    <row r="9" spans="1:9" ht="14.25">
      <c r="A9" s="1" t="s">
        <v>137</v>
      </c>
      <c r="B9" s="1" t="s">
        <v>138</v>
      </c>
      <c r="C9" s="1"/>
      <c r="D9" s="1"/>
      <c r="E9" s="1" t="s">
        <v>139</v>
      </c>
      <c r="F9" s="1">
        <f>SUM(F10:F12)</f>
        <v>513.9359019999999</v>
      </c>
      <c r="G9" s="1">
        <f>SUM(G10:G12)</f>
        <v>415.935902</v>
      </c>
      <c r="H9" s="1">
        <f>SUM(H10:H12)</f>
        <v>98</v>
      </c>
      <c r="I9" s="1">
        <f>SUM(I10:I12)</f>
        <v>0</v>
      </c>
    </row>
    <row r="10" spans="1:9" ht="14.25">
      <c r="A10" s="1" t="s">
        <v>140</v>
      </c>
      <c r="B10" s="1" t="s">
        <v>141</v>
      </c>
      <c r="C10" s="1" t="s">
        <v>142</v>
      </c>
      <c r="D10" s="1"/>
      <c r="E10" s="1" t="s">
        <v>143</v>
      </c>
      <c r="F10" s="1">
        <v>415.935902</v>
      </c>
      <c r="G10" s="1">
        <v>415.935902</v>
      </c>
      <c r="H10" s="1">
        <v>0</v>
      </c>
      <c r="I10" s="1">
        <v>0</v>
      </c>
    </row>
    <row r="11" spans="1:9" ht="14.25">
      <c r="A11" s="1" t="s">
        <v>140</v>
      </c>
      <c r="B11" s="1" t="s">
        <v>141</v>
      </c>
      <c r="C11" s="1" t="s">
        <v>144</v>
      </c>
      <c r="D11" s="1"/>
      <c r="E11" s="1" t="s">
        <v>145</v>
      </c>
      <c r="F11" s="1">
        <v>95</v>
      </c>
      <c r="G11" s="1">
        <v>0</v>
      </c>
      <c r="H11" s="1">
        <v>95</v>
      </c>
      <c r="I11" s="1">
        <v>0</v>
      </c>
    </row>
    <row r="12" spans="1:9" ht="14.25">
      <c r="A12" s="1" t="s">
        <v>140</v>
      </c>
      <c r="B12" s="1" t="s">
        <v>141</v>
      </c>
      <c r="C12" s="1" t="s">
        <v>146</v>
      </c>
      <c r="D12" s="1"/>
      <c r="E12" s="1" t="s">
        <v>147</v>
      </c>
      <c r="F12" s="1">
        <v>3</v>
      </c>
      <c r="G12" s="1">
        <v>0</v>
      </c>
      <c r="H12" s="1">
        <v>3</v>
      </c>
      <c r="I12" s="1">
        <v>0</v>
      </c>
    </row>
    <row r="13" spans="1:9" ht="14.25">
      <c r="A13" s="1" t="s">
        <v>148</v>
      </c>
      <c r="B13" s="1"/>
      <c r="C13" s="1"/>
      <c r="D13" s="1"/>
      <c r="E13" s="1" t="s">
        <v>149</v>
      </c>
      <c r="F13" s="1">
        <f>F14+F16</f>
        <v>10.0656</v>
      </c>
      <c r="G13" s="1">
        <f>G14+G16</f>
        <v>10.0656</v>
      </c>
      <c r="H13" s="1">
        <f>H14+H16</f>
        <v>0</v>
      </c>
      <c r="I13" s="1">
        <f>I14+I16</f>
        <v>0</v>
      </c>
    </row>
    <row r="14" spans="1:9" ht="14.25">
      <c r="A14" s="1" t="s">
        <v>150</v>
      </c>
      <c r="B14" s="1" t="s">
        <v>151</v>
      </c>
      <c r="C14" s="1"/>
      <c r="D14" s="1"/>
      <c r="E14" s="1" t="s">
        <v>152</v>
      </c>
      <c r="F14" s="1">
        <f>F15</f>
        <v>7.92</v>
      </c>
      <c r="G14" s="1">
        <f>G15</f>
        <v>7.92</v>
      </c>
      <c r="H14" s="1">
        <f>H15</f>
        <v>0</v>
      </c>
      <c r="I14" s="1">
        <f>I15</f>
        <v>0</v>
      </c>
    </row>
    <row r="15" spans="1:9" ht="14.25">
      <c r="A15" s="1" t="s">
        <v>153</v>
      </c>
      <c r="B15" s="1" t="s">
        <v>154</v>
      </c>
      <c r="C15" s="1" t="s">
        <v>142</v>
      </c>
      <c r="D15" s="1"/>
      <c r="E15" s="1" t="s">
        <v>155</v>
      </c>
      <c r="F15" s="1">
        <v>7.92</v>
      </c>
      <c r="G15" s="1">
        <v>7.92</v>
      </c>
      <c r="H15" s="1">
        <v>0</v>
      </c>
      <c r="I15" s="1">
        <v>0</v>
      </c>
    </row>
    <row r="16" spans="1:9" ht="14.25">
      <c r="A16" s="1" t="s">
        <v>150</v>
      </c>
      <c r="B16" s="1" t="s">
        <v>156</v>
      </c>
      <c r="C16" s="1"/>
      <c r="D16" s="1"/>
      <c r="E16" s="1" t="s">
        <v>157</v>
      </c>
      <c r="F16" s="1">
        <f>F17</f>
        <v>2.1456</v>
      </c>
      <c r="G16" s="1">
        <f>G17</f>
        <v>2.1456</v>
      </c>
      <c r="H16" s="1">
        <f>H17</f>
        <v>0</v>
      </c>
      <c r="I16" s="1">
        <f>I17</f>
        <v>0</v>
      </c>
    </row>
    <row r="17" spans="1:9" ht="14.25">
      <c r="A17" s="1" t="s">
        <v>153</v>
      </c>
      <c r="B17" s="1" t="s">
        <v>158</v>
      </c>
      <c r="C17" s="1" t="s">
        <v>142</v>
      </c>
      <c r="D17" s="1"/>
      <c r="E17" s="1" t="s">
        <v>159</v>
      </c>
      <c r="F17" s="1">
        <v>2.1456</v>
      </c>
      <c r="G17" s="1">
        <v>2.1456</v>
      </c>
      <c r="H17" s="1">
        <v>0</v>
      </c>
      <c r="I17" s="1">
        <v>0</v>
      </c>
    </row>
    <row r="18" spans="1:9" ht="14.25">
      <c r="A18" s="1" t="s">
        <v>160</v>
      </c>
      <c r="B18" s="1"/>
      <c r="C18" s="1"/>
      <c r="D18" s="1"/>
      <c r="E18" s="1" t="s">
        <v>161</v>
      </c>
      <c r="F18" s="1">
        <f>F19</f>
        <v>34.804845</v>
      </c>
      <c r="G18" s="1">
        <f>G19</f>
        <v>34.804845</v>
      </c>
      <c r="H18" s="1">
        <f>H19</f>
        <v>0</v>
      </c>
      <c r="I18" s="1">
        <f>I19</f>
        <v>0</v>
      </c>
    </row>
    <row r="19" spans="1:9" ht="14.25">
      <c r="A19" s="1" t="s">
        <v>162</v>
      </c>
      <c r="B19" s="1" t="s">
        <v>163</v>
      </c>
      <c r="C19" s="1"/>
      <c r="D19" s="1"/>
      <c r="E19" s="1" t="s">
        <v>164</v>
      </c>
      <c r="F19" s="1">
        <f>SUM(F20:F21)</f>
        <v>34.804845</v>
      </c>
      <c r="G19" s="1">
        <f>SUM(G20:G21)</f>
        <v>34.804845</v>
      </c>
      <c r="H19" s="1">
        <f>SUM(H20:H21)</f>
        <v>0</v>
      </c>
      <c r="I19" s="1">
        <f>SUM(I20:I21)</f>
        <v>0</v>
      </c>
    </row>
    <row r="20" spans="1:9" ht="14.25">
      <c r="A20" s="1" t="s">
        <v>165</v>
      </c>
      <c r="B20" s="1" t="s">
        <v>166</v>
      </c>
      <c r="C20" s="1" t="s">
        <v>142</v>
      </c>
      <c r="D20" s="1"/>
      <c r="E20" s="1" t="s">
        <v>167</v>
      </c>
      <c r="F20" s="1">
        <v>21.829123</v>
      </c>
      <c r="G20" s="1">
        <v>21.829123</v>
      </c>
      <c r="H20" s="1">
        <v>0</v>
      </c>
      <c r="I20" s="1">
        <v>0</v>
      </c>
    </row>
    <row r="21" spans="1:9" ht="14.25">
      <c r="A21" s="1" t="s">
        <v>165</v>
      </c>
      <c r="B21" s="1" t="s">
        <v>166</v>
      </c>
      <c r="C21" s="1" t="s">
        <v>168</v>
      </c>
      <c r="D21" s="1"/>
      <c r="E21" s="1" t="s">
        <v>169</v>
      </c>
      <c r="F21" s="1">
        <v>12.975722</v>
      </c>
      <c r="G21" s="1">
        <v>12.975722</v>
      </c>
      <c r="H21" s="1">
        <v>0</v>
      </c>
      <c r="I21" s="1">
        <v>0</v>
      </c>
    </row>
    <row r="22" spans="1:9" ht="14.25">
      <c r="A22" s="1" t="s">
        <v>170</v>
      </c>
      <c r="B22" s="1"/>
      <c r="C22" s="1"/>
      <c r="D22" s="1"/>
      <c r="E22" s="1" t="s">
        <v>171</v>
      </c>
      <c r="F22" s="1">
        <f aca="true" t="shared" si="0" ref="F22:I23">F23</f>
        <v>32.490828</v>
      </c>
      <c r="G22" s="1">
        <f t="shared" si="0"/>
        <v>32.490828</v>
      </c>
      <c r="H22" s="1">
        <f t="shared" si="0"/>
        <v>0</v>
      </c>
      <c r="I22" s="1">
        <f t="shared" si="0"/>
        <v>0</v>
      </c>
    </row>
    <row r="23" spans="1:9" ht="14.25">
      <c r="A23" s="1" t="s">
        <v>172</v>
      </c>
      <c r="B23" s="1" t="s">
        <v>144</v>
      </c>
      <c r="C23" s="1"/>
      <c r="D23" s="1"/>
      <c r="E23" s="1" t="s">
        <v>173</v>
      </c>
      <c r="F23" s="1">
        <f t="shared" si="0"/>
        <v>32.490828</v>
      </c>
      <c r="G23" s="1">
        <f t="shared" si="0"/>
        <v>32.490828</v>
      </c>
      <c r="H23" s="1">
        <f t="shared" si="0"/>
        <v>0</v>
      </c>
      <c r="I23" s="1">
        <f t="shared" si="0"/>
        <v>0</v>
      </c>
    </row>
    <row r="24" spans="1:9" ht="14.25">
      <c r="A24" s="1" t="s">
        <v>174</v>
      </c>
      <c r="B24" s="1" t="s">
        <v>175</v>
      </c>
      <c r="C24" s="1" t="s">
        <v>142</v>
      </c>
      <c r="D24" s="1"/>
      <c r="E24" s="1" t="s">
        <v>176</v>
      </c>
      <c r="F24" s="1">
        <v>32.490828</v>
      </c>
      <c r="G24" s="1">
        <v>32.490828</v>
      </c>
      <c r="H24" s="1">
        <v>0</v>
      </c>
      <c r="I24" s="1">
        <v>0</v>
      </c>
    </row>
    <row r="25" spans="1:9" ht="14.25">
      <c r="A25" s="1"/>
      <c r="B25" s="1"/>
      <c r="C25" s="1"/>
      <c r="D25" s="1" t="s">
        <v>177</v>
      </c>
      <c r="E25" s="1" t="s">
        <v>178</v>
      </c>
      <c r="F25" s="1">
        <f>F26</f>
        <v>591.2971749999998</v>
      </c>
      <c r="G25" s="1">
        <f>G26</f>
        <v>493.29717500000004</v>
      </c>
      <c r="H25" s="1">
        <f>H26</f>
        <v>98</v>
      </c>
      <c r="I25" s="1">
        <f>I26</f>
        <v>0</v>
      </c>
    </row>
    <row r="26" spans="1:9" ht="14.25">
      <c r="A26" s="1"/>
      <c r="B26" s="1"/>
      <c r="C26" s="1"/>
      <c r="D26" s="1" t="s">
        <v>179</v>
      </c>
      <c r="E26" s="1" t="s">
        <v>180</v>
      </c>
      <c r="F26" s="1">
        <f>SUM(F27:F34)</f>
        <v>591.2971749999998</v>
      </c>
      <c r="G26" s="1">
        <f>SUM(G27:G34)</f>
        <v>493.29717500000004</v>
      </c>
      <c r="H26" s="1">
        <f>SUM(H27:H34)</f>
        <v>98</v>
      </c>
      <c r="I26" s="1">
        <f>SUM(I27:I34)</f>
        <v>0</v>
      </c>
    </row>
    <row r="27" spans="1:9" ht="14.25">
      <c r="A27" s="1" t="s">
        <v>135</v>
      </c>
      <c r="B27" s="1" t="s">
        <v>138</v>
      </c>
      <c r="C27" s="1" t="s">
        <v>142</v>
      </c>
      <c r="D27" s="1" t="s">
        <v>181</v>
      </c>
      <c r="E27" s="1" t="s">
        <v>143</v>
      </c>
      <c r="F27" s="1">
        <v>415.935902</v>
      </c>
      <c r="G27" s="1">
        <v>415.935902</v>
      </c>
      <c r="H27" s="1">
        <v>0</v>
      </c>
      <c r="I27" s="1">
        <v>0</v>
      </c>
    </row>
    <row r="28" spans="1:9" ht="14.25">
      <c r="A28" s="1" t="s">
        <v>135</v>
      </c>
      <c r="B28" s="1" t="s">
        <v>138</v>
      </c>
      <c r="C28" s="1" t="s">
        <v>144</v>
      </c>
      <c r="D28" s="1" t="s">
        <v>181</v>
      </c>
      <c r="E28" s="1" t="s">
        <v>145</v>
      </c>
      <c r="F28" s="1">
        <v>95</v>
      </c>
      <c r="G28" s="1">
        <v>0</v>
      </c>
      <c r="H28" s="1">
        <v>95</v>
      </c>
      <c r="I28" s="1">
        <v>0</v>
      </c>
    </row>
    <row r="29" spans="1:9" ht="14.25">
      <c r="A29" s="1" t="s">
        <v>135</v>
      </c>
      <c r="B29" s="1" t="s">
        <v>138</v>
      </c>
      <c r="C29" s="1" t="s">
        <v>146</v>
      </c>
      <c r="D29" s="1" t="s">
        <v>181</v>
      </c>
      <c r="E29" s="1" t="s">
        <v>147</v>
      </c>
      <c r="F29" s="1">
        <v>3</v>
      </c>
      <c r="G29" s="1">
        <v>0</v>
      </c>
      <c r="H29" s="1">
        <v>3</v>
      </c>
      <c r="I29" s="1">
        <v>0</v>
      </c>
    </row>
    <row r="30" spans="1:9" ht="14.25">
      <c r="A30" s="1" t="s">
        <v>148</v>
      </c>
      <c r="B30" s="1" t="s">
        <v>151</v>
      </c>
      <c r="C30" s="1" t="s">
        <v>142</v>
      </c>
      <c r="D30" s="1" t="s">
        <v>181</v>
      </c>
      <c r="E30" s="1" t="s">
        <v>155</v>
      </c>
      <c r="F30" s="1">
        <v>7.92</v>
      </c>
      <c r="G30" s="1">
        <v>7.92</v>
      </c>
      <c r="H30" s="1">
        <v>0</v>
      </c>
      <c r="I30" s="1">
        <v>0</v>
      </c>
    </row>
    <row r="31" spans="1:9" ht="14.25">
      <c r="A31" s="1" t="s">
        <v>148</v>
      </c>
      <c r="B31" s="1" t="s">
        <v>156</v>
      </c>
      <c r="C31" s="1" t="s">
        <v>142</v>
      </c>
      <c r="D31" s="1" t="s">
        <v>181</v>
      </c>
      <c r="E31" s="1" t="s">
        <v>159</v>
      </c>
      <c r="F31" s="1">
        <v>2.1456</v>
      </c>
      <c r="G31" s="1">
        <v>2.1456</v>
      </c>
      <c r="H31" s="1">
        <v>0</v>
      </c>
      <c r="I31" s="1">
        <v>0</v>
      </c>
    </row>
    <row r="32" spans="1:9" ht="14.25">
      <c r="A32" s="1" t="s">
        <v>160</v>
      </c>
      <c r="B32" s="1" t="s">
        <v>163</v>
      </c>
      <c r="C32" s="1" t="s">
        <v>142</v>
      </c>
      <c r="D32" s="1" t="s">
        <v>181</v>
      </c>
      <c r="E32" s="1" t="s">
        <v>167</v>
      </c>
      <c r="F32" s="1">
        <v>21.829123</v>
      </c>
      <c r="G32" s="1">
        <v>21.829123</v>
      </c>
      <c r="H32" s="1">
        <v>0</v>
      </c>
      <c r="I32" s="1">
        <v>0</v>
      </c>
    </row>
    <row r="33" spans="1:9" ht="14.25">
      <c r="A33" s="1" t="s">
        <v>160</v>
      </c>
      <c r="B33" s="1" t="s">
        <v>163</v>
      </c>
      <c r="C33" s="1" t="s">
        <v>168</v>
      </c>
      <c r="D33" s="1" t="s">
        <v>181</v>
      </c>
      <c r="E33" s="1" t="s">
        <v>169</v>
      </c>
      <c r="F33" s="1">
        <v>12.975722</v>
      </c>
      <c r="G33" s="1">
        <v>12.975722</v>
      </c>
      <c r="H33" s="1">
        <v>0</v>
      </c>
      <c r="I33" s="1">
        <v>0</v>
      </c>
    </row>
    <row r="34" spans="1:9" ht="14.25">
      <c r="A34" s="1" t="s">
        <v>170</v>
      </c>
      <c r="B34" s="1" t="s">
        <v>144</v>
      </c>
      <c r="C34" s="1" t="s">
        <v>142</v>
      </c>
      <c r="D34" s="1" t="s">
        <v>181</v>
      </c>
      <c r="E34" s="1" t="s">
        <v>176</v>
      </c>
      <c r="F34" s="1">
        <v>32.490828</v>
      </c>
      <c r="G34" s="1">
        <v>32.490828</v>
      </c>
      <c r="H34" s="1">
        <v>0</v>
      </c>
      <c r="I34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5.421875" style="0" customWidth="1"/>
    <col min="4" max="4" width="28.28125" style="0" customWidth="1"/>
    <col min="7" max="7" width="11.7109375" style="0" customWidth="1"/>
  </cols>
  <sheetData>
    <row r="1" ht="14.25">
      <c r="G1" t="s">
        <v>219</v>
      </c>
    </row>
    <row r="2" ht="14.25">
      <c r="A2" t="s">
        <v>220</v>
      </c>
    </row>
    <row r="3" spans="1:7" ht="14.25">
      <c r="A3" t="s">
        <v>2</v>
      </c>
      <c r="G3" t="s">
        <v>3</v>
      </c>
    </row>
    <row r="4" spans="1:7" ht="14.25">
      <c r="A4" s="1" t="s">
        <v>221</v>
      </c>
      <c r="B4" s="1"/>
      <c r="C4" s="1" t="s">
        <v>216</v>
      </c>
      <c r="D4" s="1" t="s">
        <v>523</v>
      </c>
      <c r="E4" s="1" t="s">
        <v>222</v>
      </c>
      <c r="F4" s="1"/>
      <c r="G4" s="1"/>
    </row>
    <row r="5" spans="1:7" ht="14.25">
      <c r="A5" s="1" t="s">
        <v>103</v>
      </c>
      <c r="B5" s="1" t="s">
        <v>104</v>
      </c>
      <c r="C5" s="1"/>
      <c r="D5" s="1"/>
      <c r="E5" s="1" t="s">
        <v>106</v>
      </c>
      <c r="F5" s="1" t="s">
        <v>223</v>
      </c>
      <c r="G5" s="1" t="s">
        <v>224</v>
      </c>
    </row>
    <row r="6" spans="1:7" ht="14.25">
      <c r="A6" s="1" t="s">
        <v>134</v>
      </c>
      <c r="B6" s="1" t="s">
        <v>134</v>
      </c>
      <c r="C6" s="1"/>
      <c r="D6" s="1" t="s">
        <v>134</v>
      </c>
      <c r="E6" s="1">
        <v>1</v>
      </c>
      <c r="F6" s="1">
        <v>2</v>
      </c>
      <c r="G6" s="1">
        <v>3</v>
      </c>
    </row>
    <row r="7" spans="1:7" ht="14.25">
      <c r="A7" s="1"/>
      <c r="B7" s="1"/>
      <c r="C7" s="1"/>
      <c r="D7" s="1" t="s">
        <v>106</v>
      </c>
      <c r="E7" s="1">
        <f>E8+E20+E35</f>
        <v>493.297175</v>
      </c>
      <c r="F7" s="1">
        <f>F8+F20+F35</f>
        <v>420.460951</v>
      </c>
      <c r="G7" s="1">
        <f>G8+G20+G35</f>
        <v>72.83622399999999</v>
      </c>
    </row>
    <row r="8" spans="1:7" ht="14.25">
      <c r="A8" s="1" t="s">
        <v>225</v>
      </c>
      <c r="B8" s="1"/>
      <c r="C8" s="1"/>
      <c r="D8" s="1" t="s">
        <v>189</v>
      </c>
      <c r="E8" s="1">
        <f>SUM(E9:E19)</f>
        <v>410.31980100000004</v>
      </c>
      <c r="F8" s="1">
        <f>SUM(F9:F19)</f>
        <v>410.31980100000004</v>
      </c>
      <c r="G8" s="1">
        <f>SUM(G9:G19)</f>
        <v>0</v>
      </c>
    </row>
    <row r="9" spans="1:7" ht="14.25">
      <c r="A9" s="1" t="s">
        <v>226</v>
      </c>
      <c r="B9" s="1" t="s">
        <v>142</v>
      </c>
      <c r="C9" s="1"/>
      <c r="D9" s="1" t="s">
        <v>227</v>
      </c>
      <c r="E9" s="1">
        <v>112.3884</v>
      </c>
      <c r="F9" s="1">
        <v>112.3884</v>
      </c>
      <c r="G9" s="1">
        <v>0</v>
      </c>
    </row>
    <row r="10" spans="1:7" ht="14.25">
      <c r="A10" s="1" t="s">
        <v>226</v>
      </c>
      <c r="B10" s="1" t="s">
        <v>144</v>
      </c>
      <c r="C10" s="1"/>
      <c r="D10" s="1" t="s">
        <v>228</v>
      </c>
      <c r="E10" s="1">
        <v>95.0748</v>
      </c>
      <c r="F10" s="1">
        <v>95.0748</v>
      </c>
      <c r="G10" s="1">
        <v>0</v>
      </c>
    </row>
    <row r="11" spans="1:7" ht="14.25">
      <c r="A11" s="1" t="s">
        <v>226</v>
      </c>
      <c r="B11" s="1" t="s">
        <v>168</v>
      </c>
      <c r="C11" s="1"/>
      <c r="D11" s="1" t="s">
        <v>229</v>
      </c>
      <c r="E11" s="1">
        <v>9.3657</v>
      </c>
      <c r="F11" s="1">
        <v>9.3657</v>
      </c>
      <c r="G11" s="1">
        <v>0</v>
      </c>
    </row>
    <row r="12" spans="1:7" ht="14.25">
      <c r="A12" s="1" t="s">
        <v>226</v>
      </c>
      <c r="B12" s="1" t="s">
        <v>230</v>
      </c>
      <c r="C12" s="1"/>
      <c r="D12" s="1" t="s">
        <v>231</v>
      </c>
      <c r="E12" s="1">
        <v>11.6</v>
      </c>
      <c r="F12" s="1">
        <v>11.6</v>
      </c>
      <c r="G12" s="1">
        <v>0</v>
      </c>
    </row>
    <row r="13" spans="1:7" ht="14.25">
      <c r="A13" s="1" t="s">
        <v>226</v>
      </c>
      <c r="B13" s="1" t="s">
        <v>156</v>
      </c>
      <c r="C13" s="1"/>
      <c r="D13" s="1" t="s">
        <v>232</v>
      </c>
      <c r="E13" s="1">
        <v>48.843792</v>
      </c>
      <c r="F13" s="1">
        <v>48.843792</v>
      </c>
      <c r="G13" s="1">
        <v>0</v>
      </c>
    </row>
    <row r="14" spans="1:7" ht="14.25">
      <c r="A14" s="1" t="s">
        <v>226</v>
      </c>
      <c r="B14" s="1" t="s">
        <v>233</v>
      </c>
      <c r="C14" s="1"/>
      <c r="D14" s="1" t="s">
        <v>234</v>
      </c>
      <c r="E14" s="1">
        <v>33.18324</v>
      </c>
      <c r="F14" s="1">
        <v>33.18324</v>
      </c>
      <c r="G14" s="1">
        <v>0</v>
      </c>
    </row>
    <row r="15" spans="1:7" ht="14.25">
      <c r="A15" s="1" t="s">
        <v>226</v>
      </c>
      <c r="B15" s="1" t="s">
        <v>146</v>
      </c>
      <c r="C15" s="1"/>
      <c r="D15" s="1" t="s">
        <v>235</v>
      </c>
      <c r="E15" s="1">
        <v>21.829123</v>
      </c>
      <c r="F15" s="1">
        <v>21.829123</v>
      </c>
      <c r="G15" s="1">
        <v>0</v>
      </c>
    </row>
    <row r="16" spans="1:7" ht="14.25">
      <c r="A16" s="1" t="s">
        <v>226</v>
      </c>
      <c r="B16" s="1" t="s">
        <v>163</v>
      </c>
      <c r="C16" s="1"/>
      <c r="D16" s="1" t="s">
        <v>236</v>
      </c>
      <c r="E16" s="1">
        <v>12.975722</v>
      </c>
      <c r="F16" s="1">
        <v>12.975722</v>
      </c>
      <c r="G16" s="1">
        <v>0</v>
      </c>
    </row>
    <row r="17" spans="1:7" ht="14.25">
      <c r="A17" s="1" t="s">
        <v>226</v>
      </c>
      <c r="B17" s="1" t="s">
        <v>237</v>
      </c>
      <c r="C17" s="1"/>
      <c r="D17" s="1" t="s">
        <v>238</v>
      </c>
      <c r="E17" s="1">
        <v>1.428196</v>
      </c>
      <c r="F17" s="1">
        <v>1.428196</v>
      </c>
      <c r="G17" s="1">
        <v>0</v>
      </c>
    </row>
    <row r="18" spans="1:7" ht="14.25">
      <c r="A18" s="1" t="s">
        <v>226</v>
      </c>
      <c r="B18" s="1" t="s">
        <v>239</v>
      </c>
      <c r="C18" s="1"/>
      <c r="D18" s="1" t="s">
        <v>240</v>
      </c>
      <c r="E18" s="1">
        <v>32.490828</v>
      </c>
      <c r="F18" s="1">
        <v>32.490828</v>
      </c>
      <c r="G18" s="1">
        <v>0</v>
      </c>
    </row>
    <row r="19" spans="1:7" ht="14.25">
      <c r="A19" s="1" t="s">
        <v>226</v>
      </c>
      <c r="B19" s="1" t="s">
        <v>241</v>
      </c>
      <c r="C19" s="1"/>
      <c r="D19" s="1" t="s">
        <v>242</v>
      </c>
      <c r="E19" s="1">
        <v>31.14</v>
      </c>
      <c r="F19" s="1">
        <v>31.14</v>
      </c>
      <c r="G19" s="1">
        <v>0</v>
      </c>
    </row>
    <row r="20" spans="1:7" ht="14.25">
      <c r="A20" s="1" t="s">
        <v>243</v>
      </c>
      <c r="B20" s="1"/>
      <c r="C20" s="1"/>
      <c r="D20" s="1" t="s">
        <v>190</v>
      </c>
      <c r="E20" s="1">
        <f>SUM(E21:E34)</f>
        <v>72.83622399999999</v>
      </c>
      <c r="F20" s="1">
        <f>SUM(F21:F34)</f>
        <v>0</v>
      </c>
      <c r="G20" s="1">
        <f>SUM(G21:G34)</f>
        <v>72.83622399999999</v>
      </c>
    </row>
    <row r="21" spans="1:7" ht="14.25">
      <c r="A21" s="1" t="s">
        <v>244</v>
      </c>
      <c r="B21" s="1" t="s">
        <v>142</v>
      </c>
      <c r="C21" s="1"/>
      <c r="D21" s="1" t="s">
        <v>245</v>
      </c>
      <c r="E21" s="1">
        <v>5.5</v>
      </c>
      <c r="F21" s="1">
        <v>0</v>
      </c>
      <c r="G21" s="1">
        <v>5.5</v>
      </c>
    </row>
    <row r="22" spans="1:7" ht="14.25">
      <c r="A22" s="1" t="s">
        <v>244</v>
      </c>
      <c r="B22" s="1" t="s">
        <v>144</v>
      </c>
      <c r="C22" s="1"/>
      <c r="D22" s="1" t="s">
        <v>246</v>
      </c>
      <c r="E22" s="1">
        <v>1</v>
      </c>
      <c r="F22" s="1">
        <v>0</v>
      </c>
      <c r="G22" s="1">
        <v>1</v>
      </c>
    </row>
    <row r="23" spans="1:7" ht="14.25">
      <c r="A23" s="1" t="s">
        <v>244</v>
      </c>
      <c r="B23" s="1" t="s">
        <v>151</v>
      </c>
      <c r="C23" s="1"/>
      <c r="D23" s="1" t="s">
        <v>247</v>
      </c>
      <c r="E23" s="1">
        <v>0.5</v>
      </c>
      <c r="F23" s="1">
        <v>0</v>
      </c>
      <c r="G23" s="1">
        <v>0.5</v>
      </c>
    </row>
    <row r="24" spans="1:7" ht="14.25">
      <c r="A24" s="1" t="s">
        <v>244</v>
      </c>
      <c r="B24" s="1" t="s">
        <v>230</v>
      </c>
      <c r="C24" s="1"/>
      <c r="D24" s="1" t="s">
        <v>248</v>
      </c>
      <c r="E24" s="1">
        <v>0.5</v>
      </c>
      <c r="F24" s="1">
        <v>0</v>
      </c>
      <c r="G24" s="1">
        <v>0.5</v>
      </c>
    </row>
    <row r="25" spans="1:7" ht="14.25">
      <c r="A25" s="1" t="s">
        <v>244</v>
      </c>
      <c r="B25" s="1" t="s">
        <v>249</v>
      </c>
      <c r="C25" s="1"/>
      <c r="D25" s="1" t="s">
        <v>250</v>
      </c>
      <c r="E25" s="1">
        <v>4.428</v>
      </c>
      <c r="F25" s="1">
        <v>0</v>
      </c>
      <c r="G25" s="1">
        <v>4.428</v>
      </c>
    </row>
    <row r="26" spans="1:7" ht="14.25">
      <c r="A26" s="1" t="s">
        <v>244</v>
      </c>
      <c r="B26" s="1" t="s">
        <v>163</v>
      </c>
      <c r="C26" s="1"/>
      <c r="D26" s="1" t="s">
        <v>251</v>
      </c>
      <c r="E26" s="1">
        <v>1</v>
      </c>
      <c r="F26" s="1">
        <v>0</v>
      </c>
      <c r="G26" s="1">
        <v>1</v>
      </c>
    </row>
    <row r="27" spans="1:7" ht="14.25">
      <c r="A27" s="1" t="s">
        <v>244</v>
      </c>
      <c r="B27" s="1" t="s">
        <v>239</v>
      </c>
      <c r="C27" s="1"/>
      <c r="D27" s="1" t="s">
        <v>252</v>
      </c>
      <c r="E27" s="1">
        <v>1.2</v>
      </c>
      <c r="F27" s="1">
        <v>0</v>
      </c>
      <c r="G27" s="1">
        <v>1.2</v>
      </c>
    </row>
    <row r="28" spans="1:7" ht="14.25">
      <c r="A28" s="1" t="s">
        <v>244</v>
      </c>
      <c r="B28" s="1" t="s">
        <v>253</v>
      </c>
      <c r="C28" s="1"/>
      <c r="D28" s="1" t="s">
        <v>254</v>
      </c>
      <c r="E28" s="1">
        <v>0.44</v>
      </c>
      <c r="F28" s="1">
        <v>0</v>
      </c>
      <c r="G28" s="1">
        <v>0.44</v>
      </c>
    </row>
    <row r="29" spans="1:7" ht="14.25">
      <c r="A29" s="1" t="s">
        <v>244</v>
      </c>
      <c r="B29" s="1" t="s">
        <v>255</v>
      </c>
      <c r="C29" s="1"/>
      <c r="D29" s="1" t="s">
        <v>256</v>
      </c>
      <c r="E29" s="1">
        <v>0.76</v>
      </c>
      <c r="F29" s="1">
        <v>0</v>
      </c>
      <c r="G29" s="1">
        <v>0.76</v>
      </c>
    </row>
    <row r="30" spans="1:7" ht="14.25">
      <c r="A30" s="1" t="s">
        <v>244</v>
      </c>
      <c r="B30" s="1" t="s">
        <v>257</v>
      </c>
      <c r="C30" s="1"/>
      <c r="D30" s="1" t="s">
        <v>258</v>
      </c>
      <c r="E30" s="1">
        <v>7.05</v>
      </c>
      <c r="F30" s="1">
        <v>0</v>
      </c>
      <c r="G30" s="1">
        <v>7.05</v>
      </c>
    </row>
    <row r="31" spans="1:7" ht="14.25">
      <c r="A31" s="1" t="s">
        <v>244</v>
      </c>
      <c r="B31" s="1" t="s">
        <v>259</v>
      </c>
      <c r="C31" s="1"/>
      <c r="D31" s="1" t="s">
        <v>260</v>
      </c>
      <c r="E31" s="1">
        <v>4.558224</v>
      </c>
      <c r="F31" s="1">
        <v>0</v>
      </c>
      <c r="G31" s="1">
        <v>4.558224</v>
      </c>
    </row>
    <row r="32" spans="1:7" ht="14.25">
      <c r="A32" s="1" t="s">
        <v>244</v>
      </c>
      <c r="B32" s="1" t="s">
        <v>261</v>
      </c>
      <c r="C32" s="1"/>
      <c r="D32" s="1" t="s">
        <v>262</v>
      </c>
      <c r="E32" s="1">
        <v>12.5</v>
      </c>
      <c r="F32" s="1">
        <v>0</v>
      </c>
      <c r="G32" s="1">
        <v>12.5</v>
      </c>
    </row>
    <row r="33" spans="1:7" ht="14.25">
      <c r="A33" s="1" t="s">
        <v>244</v>
      </c>
      <c r="B33" s="1" t="s">
        <v>263</v>
      </c>
      <c r="C33" s="1"/>
      <c r="D33" s="1" t="s">
        <v>264</v>
      </c>
      <c r="E33" s="1">
        <v>23.4</v>
      </c>
      <c r="F33" s="1">
        <v>0</v>
      </c>
      <c r="G33" s="1">
        <v>23.4</v>
      </c>
    </row>
    <row r="34" spans="1:7" ht="14.25">
      <c r="A34" s="1" t="s">
        <v>244</v>
      </c>
      <c r="B34" s="1" t="s">
        <v>241</v>
      </c>
      <c r="C34" s="1"/>
      <c r="D34" s="1" t="s">
        <v>265</v>
      </c>
      <c r="E34" s="1">
        <v>10</v>
      </c>
      <c r="F34" s="1">
        <v>0</v>
      </c>
      <c r="G34" s="1">
        <v>10</v>
      </c>
    </row>
    <row r="35" spans="1:7" ht="14.25">
      <c r="A35" s="1" t="s">
        <v>266</v>
      </c>
      <c r="B35" s="1"/>
      <c r="C35" s="1"/>
      <c r="D35" s="1" t="s">
        <v>191</v>
      </c>
      <c r="E35" s="1">
        <f>SUM(E36:E37)</f>
        <v>10.14115</v>
      </c>
      <c r="F35" s="1">
        <f>SUM(F36:F37)</f>
        <v>10.14115</v>
      </c>
      <c r="G35" s="1">
        <f>SUM(G36:G37)</f>
        <v>0</v>
      </c>
    </row>
    <row r="36" spans="1:7" ht="14.25">
      <c r="A36" s="1" t="s">
        <v>267</v>
      </c>
      <c r="B36" s="1" t="s">
        <v>144</v>
      </c>
      <c r="C36" s="1"/>
      <c r="D36" s="1" t="s">
        <v>268</v>
      </c>
      <c r="E36" s="1">
        <v>7.99555</v>
      </c>
      <c r="F36" s="1">
        <v>7.99555</v>
      </c>
      <c r="G36" s="1">
        <v>0</v>
      </c>
    </row>
    <row r="37" spans="1:7" ht="14.25">
      <c r="A37" s="1" t="s">
        <v>267</v>
      </c>
      <c r="B37" s="1" t="s">
        <v>151</v>
      </c>
      <c r="C37" s="1"/>
      <c r="D37" s="1" t="s">
        <v>269</v>
      </c>
      <c r="E37" s="1">
        <v>2.1456</v>
      </c>
      <c r="F37" s="1">
        <v>2.1456</v>
      </c>
      <c r="G37" s="1">
        <v>0</v>
      </c>
    </row>
    <row r="38" spans="1:7" ht="14.25">
      <c r="A38" s="1"/>
      <c r="B38" s="1"/>
      <c r="C38" s="1" t="s">
        <v>177</v>
      </c>
      <c r="D38" s="1" t="s">
        <v>178</v>
      </c>
      <c r="E38" s="1">
        <f>E39</f>
        <v>493.297175</v>
      </c>
      <c r="F38" s="1">
        <f>F39</f>
        <v>420.460951</v>
      </c>
      <c r="G38" s="1">
        <f>G39</f>
        <v>72.83622399999999</v>
      </c>
    </row>
    <row r="39" spans="1:7" ht="14.25">
      <c r="A39" s="1"/>
      <c r="B39" s="1"/>
      <c r="C39" s="1" t="s">
        <v>179</v>
      </c>
      <c r="D39" s="1" t="s">
        <v>180</v>
      </c>
      <c r="E39" s="1">
        <f>SUM(E40:E66)</f>
        <v>493.297175</v>
      </c>
      <c r="F39" s="1">
        <f>SUM(F40:F66)</f>
        <v>420.460951</v>
      </c>
      <c r="G39" s="1">
        <f>SUM(G40:G66)</f>
        <v>72.83622399999999</v>
      </c>
    </row>
    <row r="40" spans="1:7" ht="14.25">
      <c r="A40" s="1" t="s">
        <v>225</v>
      </c>
      <c r="B40" s="1" t="s">
        <v>142</v>
      </c>
      <c r="C40" s="1" t="s">
        <v>181</v>
      </c>
      <c r="D40" s="1" t="s">
        <v>270</v>
      </c>
      <c r="E40" s="1">
        <v>112.3884</v>
      </c>
      <c r="F40" s="1">
        <v>112.3884</v>
      </c>
      <c r="G40" s="1">
        <v>0</v>
      </c>
    </row>
    <row r="41" spans="1:7" ht="14.25">
      <c r="A41" s="1" t="s">
        <v>225</v>
      </c>
      <c r="B41" s="1" t="s">
        <v>144</v>
      </c>
      <c r="C41" s="1" t="s">
        <v>181</v>
      </c>
      <c r="D41" s="1" t="s">
        <v>271</v>
      </c>
      <c r="E41" s="1">
        <v>95.0748</v>
      </c>
      <c r="F41" s="1">
        <v>95.0748</v>
      </c>
      <c r="G41" s="1">
        <v>0</v>
      </c>
    </row>
    <row r="42" spans="1:7" ht="14.25">
      <c r="A42" s="1" t="s">
        <v>225</v>
      </c>
      <c r="B42" s="1" t="s">
        <v>168</v>
      </c>
      <c r="C42" s="1" t="s">
        <v>181</v>
      </c>
      <c r="D42" s="1" t="s">
        <v>272</v>
      </c>
      <c r="E42" s="1">
        <v>9.3657</v>
      </c>
      <c r="F42" s="1">
        <v>9.3657</v>
      </c>
      <c r="G42" s="1">
        <v>0</v>
      </c>
    </row>
    <row r="43" spans="1:7" ht="14.25">
      <c r="A43" s="1" t="s">
        <v>225</v>
      </c>
      <c r="B43" s="1" t="s">
        <v>230</v>
      </c>
      <c r="C43" s="1" t="s">
        <v>181</v>
      </c>
      <c r="D43" s="1" t="s">
        <v>273</v>
      </c>
      <c r="E43" s="1">
        <v>11.6</v>
      </c>
      <c r="F43" s="1">
        <v>11.6</v>
      </c>
      <c r="G43" s="1">
        <v>0</v>
      </c>
    </row>
    <row r="44" spans="1:7" ht="14.25">
      <c r="A44" s="1" t="s">
        <v>225</v>
      </c>
      <c r="B44" s="1" t="s">
        <v>156</v>
      </c>
      <c r="C44" s="1" t="s">
        <v>181</v>
      </c>
      <c r="D44" s="1" t="s">
        <v>274</v>
      </c>
      <c r="E44" s="1">
        <v>48.843792</v>
      </c>
      <c r="F44" s="1">
        <v>48.843792</v>
      </c>
      <c r="G44" s="1">
        <v>0</v>
      </c>
    </row>
    <row r="45" spans="1:7" ht="14.25">
      <c r="A45" s="1" t="s">
        <v>225</v>
      </c>
      <c r="B45" s="1" t="s">
        <v>233</v>
      </c>
      <c r="C45" s="1" t="s">
        <v>181</v>
      </c>
      <c r="D45" s="1" t="s">
        <v>275</v>
      </c>
      <c r="E45" s="1">
        <v>33.18324</v>
      </c>
      <c r="F45" s="1">
        <v>33.18324</v>
      </c>
      <c r="G45" s="1">
        <v>0</v>
      </c>
    </row>
    <row r="46" spans="1:7" ht="14.25">
      <c r="A46" s="1" t="s">
        <v>225</v>
      </c>
      <c r="B46" s="1" t="s">
        <v>146</v>
      </c>
      <c r="C46" s="1" t="s">
        <v>181</v>
      </c>
      <c r="D46" s="1" t="s">
        <v>276</v>
      </c>
      <c r="E46" s="1">
        <v>21.829123</v>
      </c>
      <c r="F46" s="1">
        <v>21.829123</v>
      </c>
      <c r="G46" s="1">
        <v>0</v>
      </c>
    </row>
    <row r="47" spans="1:7" ht="14.25">
      <c r="A47" s="1" t="s">
        <v>225</v>
      </c>
      <c r="B47" s="1" t="s">
        <v>163</v>
      </c>
      <c r="C47" s="1" t="s">
        <v>181</v>
      </c>
      <c r="D47" s="1" t="s">
        <v>277</v>
      </c>
      <c r="E47" s="1">
        <v>12.975722</v>
      </c>
      <c r="F47" s="1">
        <v>12.975722</v>
      </c>
      <c r="G47" s="1">
        <v>0</v>
      </c>
    </row>
    <row r="48" spans="1:7" ht="14.25">
      <c r="A48" s="1" t="s">
        <v>225</v>
      </c>
      <c r="B48" s="1" t="s">
        <v>237</v>
      </c>
      <c r="C48" s="1" t="s">
        <v>181</v>
      </c>
      <c r="D48" s="1" t="s">
        <v>278</v>
      </c>
      <c r="E48" s="1">
        <v>1.428196</v>
      </c>
      <c r="F48" s="1">
        <v>1.428196</v>
      </c>
      <c r="G48" s="1">
        <v>0</v>
      </c>
    </row>
    <row r="49" spans="1:7" ht="14.25">
      <c r="A49" s="1" t="s">
        <v>225</v>
      </c>
      <c r="B49" s="1" t="s">
        <v>239</v>
      </c>
      <c r="C49" s="1" t="s">
        <v>181</v>
      </c>
      <c r="D49" s="1" t="s">
        <v>176</v>
      </c>
      <c r="E49" s="1">
        <v>32.490828</v>
      </c>
      <c r="F49" s="1">
        <v>32.490828</v>
      </c>
      <c r="G49" s="1">
        <v>0</v>
      </c>
    </row>
    <row r="50" spans="1:7" ht="14.25">
      <c r="A50" s="1" t="s">
        <v>225</v>
      </c>
      <c r="B50" s="1" t="s">
        <v>241</v>
      </c>
      <c r="C50" s="1" t="s">
        <v>181</v>
      </c>
      <c r="D50" s="1" t="s">
        <v>279</v>
      </c>
      <c r="E50" s="1">
        <v>31.14</v>
      </c>
      <c r="F50" s="1">
        <v>31.14</v>
      </c>
      <c r="G50" s="1">
        <v>0</v>
      </c>
    </row>
    <row r="51" spans="1:7" ht="14.25">
      <c r="A51" s="1" t="s">
        <v>243</v>
      </c>
      <c r="B51" s="1" t="s">
        <v>142</v>
      </c>
      <c r="C51" s="1" t="s">
        <v>181</v>
      </c>
      <c r="D51" s="1" t="s">
        <v>280</v>
      </c>
      <c r="E51" s="1">
        <v>5.5</v>
      </c>
      <c r="F51" s="1">
        <v>0</v>
      </c>
      <c r="G51" s="1">
        <v>5.5</v>
      </c>
    </row>
    <row r="52" spans="1:7" ht="14.25">
      <c r="A52" s="1" t="s">
        <v>243</v>
      </c>
      <c r="B52" s="1" t="s">
        <v>144</v>
      </c>
      <c r="C52" s="1" t="s">
        <v>181</v>
      </c>
      <c r="D52" s="1" t="s">
        <v>281</v>
      </c>
      <c r="E52" s="1">
        <v>1</v>
      </c>
      <c r="F52" s="1">
        <v>0</v>
      </c>
      <c r="G52" s="1">
        <v>1</v>
      </c>
    </row>
    <row r="53" spans="1:7" ht="14.25">
      <c r="A53" s="1" t="s">
        <v>243</v>
      </c>
      <c r="B53" s="1" t="s">
        <v>151</v>
      </c>
      <c r="C53" s="1" t="s">
        <v>181</v>
      </c>
      <c r="D53" s="1" t="s">
        <v>282</v>
      </c>
      <c r="E53" s="1">
        <v>0.5</v>
      </c>
      <c r="F53" s="1">
        <v>0</v>
      </c>
      <c r="G53" s="1">
        <v>0.5</v>
      </c>
    </row>
    <row r="54" spans="1:7" ht="14.25">
      <c r="A54" s="1" t="s">
        <v>243</v>
      </c>
      <c r="B54" s="1" t="s">
        <v>230</v>
      </c>
      <c r="C54" s="1" t="s">
        <v>181</v>
      </c>
      <c r="D54" s="1" t="s">
        <v>283</v>
      </c>
      <c r="E54" s="1">
        <v>0.5</v>
      </c>
      <c r="F54" s="1">
        <v>0</v>
      </c>
      <c r="G54" s="1">
        <v>0.5</v>
      </c>
    </row>
    <row r="55" spans="1:7" ht="14.25">
      <c r="A55" s="1" t="s">
        <v>243</v>
      </c>
      <c r="B55" s="1" t="s">
        <v>249</v>
      </c>
      <c r="C55" s="1" t="s">
        <v>181</v>
      </c>
      <c r="D55" s="1" t="s">
        <v>284</v>
      </c>
      <c r="E55" s="1">
        <v>4.428</v>
      </c>
      <c r="F55" s="1">
        <v>0</v>
      </c>
      <c r="G55" s="1">
        <v>4.428</v>
      </c>
    </row>
    <row r="56" spans="1:7" ht="14.25">
      <c r="A56" s="1" t="s">
        <v>243</v>
      </c>
      <c r="B56" s="1" t="s">
        <v>163</v>
      </c>
      <c r="C56" s="1" t="s">
        <v>181</v>
      </c>
      <c r="D56" s="1" t="s">
        <v>285</v>
      </c>
      <c r="E56" s="1">
        <v>1</v>
      </c>
      <c r="F56" s="1">
        <v>0</v>
      </c>
      <c r="G56" s="1">
        <v>1</v>
      </c>
    </row>
    <row r="57" spans="1:7" ht="14.25">
      <c r="A57" s="1" t="s">
        <v>243</v>
      </c>
      <c r="B57" s="1" t="s">
        <v>239</v>
      </c>
      <c r="C57" s="1" t="s">
        <v>181</v>
      </c>
      <c r="D57" s="1" t="s">
        <v>286</v>
      </c>
      <c r="E57" s="1">
        <v>1.2</v>
      </c>
      <c r="F57" s="1">
        <v>0</v>
      </c>
      <c r="G57" s="1">
        <v>1.2</v>
      </c>
    </row>
    <row r="58" spans="1:7" ht="14.25">
      <c r="A58" s="1" t="s">
        <v>243</v>
      </c>
      <c r="B58" s="1" t="s">
        <v>253</v>
      </c>
      <c r="C58" s="1" t="s">
        <v>181</v>
      </c>
      <c r="D58" s="1" t="s">
        <v>287</v>
      </c>
      <c r="E58" s="1">
        <v>0.44</v>
      </c>
      <c r="F58" s="1">
        <v>0</v>
      </c>
      <c r="G58" s="1">
        <v>0.44</v>
      </c>
    </row>
    <row r="59" spans="1:7" ht="14.25">
      <c r="A59" s="1" t="s">
        <v>243</v>
      </c>
      <c r="B59" s="1" t="s">
        <v>255</v>
      </c>
      <c r="C59" s="1" t="s">
        <v>181</v>
      </c>
      <c r="D59" s="1" t="s">
        <v>288</v>
      </c>
      <c r="E59" s="1">
        <v>0.76</v>
      </c>
      <c r="F59" s="1">
        <v>0</v>
      </c>
      <c r="G59" s="1">
        <v>0.76</v>
      </c>
    </row>
    <row r="60" spans="1:7" ht="14.25">
      <c r="A60" s="1" t="s">
        <v>243</v>
      </c>
      <c r="B60" s="1" t="s">
        <v>257</v>
      </c>
      <c r="C60" s="1" t="s">
        <v>181</v>
      </c>
      <c r="D60" s="1" t="s">
        <v>289</v>
      </c>
      <c r="E60" s="1">
        <v>7.05</v>
      </c>
      <c r="F60" s="1">
        <v>0</v>
      </c>
      <c r="G60" s="1">
        <v>7.05</v>
      </c>
    </row>
    <row r="61" spans="1:7" ht="14.25">
      <c r="A61" s="1" t="s">
        <v>243</v>
      </c>
      <c r="B61" s="1" t="s">
        <v>259</v>
      </c>
      <c r="C61" s="1" t="s">
        <v>181</v>
      </c>
      <c r="D61" s="1" t="s">
        <v>290</v>
      </c>
      <c r="E61" s="1">
        <v>4.558224</v>
      </c>
      <c r="F61" s="1">
        <v>0</v>
      </c>
      <c r="G61" s="1">
        <v>4.558224</v>
      </c>
    </row>
    <row r="62" spans="1:7" ht="14.25">
      <c r="A62" s="1" t="s">
        <v>243</v>
      </c>
      <c r="B62" s="1" t="s">
        <v>261</v>
      </c>
      <c r="C62" s="1" t="s">
        <v>181</v>
      </c>
      <c r="D62" s="1" t="s">
        <v>291</v>
      </c>
      <c r="E62" s="1">
        <v>12.5</v>
      </c>
      <c r="F62" s="1">
        <v>0</v>
      </c>
      <c r="G62" s="1">
        <v>12.5</v>
      </c>
    </row>
    <row r="63" spans="1:7" ht="14.25">
      <c r="A63" s="1" t="s">
        <v>243</v>
      </c>
      <c r="B63" s="1" t="s">
        <v>263</v>
      </c>
      <c r="C63" s="1" t="s">
        <v>181</v>
      </c>
      <c r="D63" s="1" t="s">
        <v>292</v>
      </c>
      <c r="E63" s="1">
        <v>23.4</v>
      </c>
      <c r="F63" s="1">
        <v>0</v>
      </c>
      <c r="G63" s="1">
        <v>23.4</v>
      </c>
    </row>
    <row r="64" spans="1:7" ht="14.25">
      <c r="A64" s="1" t="s">
        <v>243</v>
      </c>
      <c r="B64" s="1" t="s">
        <v>241</v>
      </c>
      <c r="C64" s="1" t="s">
        <v>181</v>
      </c>
      <c r="D64" s="1" t="s">
        <v>293</v>
      </c>
      <c r="E64" s="1">
        <v>10</v>
      </c>
      <c r="F64" s="1">
        <v>0</v>
      </c>
      <c r="G64" s="1">
        <v>10</v>
      </c>
    </row>
    <row r="65" spans="1:7" ht="14.25">
      <c r="A65" s="1" t="s">
        <v>266</v>
      </c>
      <c r="B65" s="1" t="s">
        <v>144</v>
      </c>
      <c r="C65" s="1" t="s">
        <v>181</v>
      </c>
      <c r="D65" s="1" t="s">
        <v>294</v>
      </c>
      <c r="E65" s="1">
        <v>7.99555</v>
      </c>
      <c r="F65" s="1">
        <v>7.99555</v>
      </c>
      <c r="G65" s="1">
        <v>0</v>
      </c>
    </row>
    <row r="66" spans="1:7" ht="14.25">
      <c r="A66" s="1" t="s">
        <v>266</v>
      </c>
      <c r="B66" s="1" t="s">
        <v>151</v>
      </c>
      <c r="C66" s="1" t="s">
        <v>181</v>
      </c>
      <c r="D66" s="1" t="s">
        <v>295</v>
      </c>
      <c r="E66" s="1">
        <v>2.1456</v>
      </c>
      <c r="F66" s="1">
        <v>2.1456</v>
      </c>
      <c r="G66" s="1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4.7109375" style="0" customWidth="1"/>
    <col min="2" max="2" width="19.421875" style="0" customWidth="1"/>
    <col min="3" max="3" width="27.421875" style="0" customWidth="1"/>
  </cols>
  <sheetData>
    <row r="1" ht="14.25">
      <c r="C1" t="s">
        <v>296</v>
      </c>
    </row>
    <row r="2" ht="14.25">
      <c r="A2" t="s">
        <v>297</v>
      </c>
    </row>
    <row r="3" spans="1:3" ht="14.25">
      <c r="A3" t="s">
        <v>2</v>
      </c>
      <c r="C3" t="s">
        <v>3</v>
      </c>
    </row>
    <row r="4" spans="1:3" ht="14.25">
      <c r="A4" s="1" t="s">
        <v>298</v>
      </c>
      <c r="B4" s="1" t="s">
        <v>299</v>
      </c>
      <c r="C4" s="1" t="s">
        <v>300</v>
      </c>
    </row>
    <row r="5" spans="1:3" ht="14.25">
      <c r="A5" s="1"/>
      <c r="B5" s="1"/>
      <c r="C5" s="1"/>
    </row>
    <row r="6" spans="1:3" ht="14.25">
      <c r="A6" s="1" t="s">
        <v>301</v>
      </c>
      <c r="B6" s="1">
        <v>1</v>
      </c>
      <c r="C6" s="1">
        <v>2</v>
      </c>
    </row>
    <row r="7" spans="1:3" ht="14.25">
      <c r="A7" s="1" t="s">
        <v>106</v>
      </c>
      <c r="B7" s="1">
        <f>B8+B9+B10</f>
        <v>19.75</v>
      </c>
      <c r="C7" s="1">
        <f>C8+C9+C10</f>
        <v>19.75</v>
      </c>
    </row>
    <row r="8" spans="1:3" ht="14.25">
      <c r="A8" s="1" t="s">
        <v>302</v>
      </c>
      <c r="B8" s="1">
        <v>0</v>
      </c>
      <c r="C8" s="1">
        <v>0</v>
      </c>
    </row>
    <row r="9" spans="1:3" ht="14.25">
      <c r="A9" s="1" t="s">
        <v>303</v>
      </c>
      <c r="B9" s="1">
        <v>7.25</v>
      </c>
      <c r="C9" s="1">
        <v>7.25</v>
      </c>
    </row>
    <row r="10" spans="1:3" ht="14.25">
      <c r="A10" s="1" t="s">
        <v>304</v>
      </c>
      <c r="B10" s="1">
        <f>B11+B12</f>
        <v>12.5</v>
      </c>
      <c r="C10" s="1">
        <f>C11+C12</f>
        <v>12.5</v>
      </c>
    </row>
    <row r="11" spans="1:3" ht="14.25">
      <c r="A11" s="1" t="s">
        <v>305</v>
      </c>
      <c r="B11" s="1">
        <v>12.5</v>
      </c>
      <c r="C11" s="1">
        <v>12.5</v>
      </c>
    </row>
    <row r="12" spans="1:3" ht="14.25">
      <c r="A12" s="1" t="s">
        <v>306</v>
      </c>
      <c r="B12" s="1">
        <v>0</v>
      </c>
      <c r="C12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E16" sqref="E16"/>
    </sheetView>
  </sheetViews>
  <sheetFormatPr defaultColWidth="9.140625" defaultRowHeight="15"/>
  <sheetData>
    <row r="1" ht="14.25">
      <c r="X1" t="s">
        <v>307</v>
      </c>
    </row>
    <row r="2" ht="14.25">
      <c r="A2" t="s">
        <v>308</v>
      </c>
    </row>
    <row r="3" spans="1:24" ht="14.25">
      <c r="A3" t="s">
        <v>2</v>
      </c>
      <c r="X3" t="s">
        <v>3</v>
      </c>
    </row>
    <row r="4" spans="1:24" ht="14.25">
      <c r="A4" s="1" t="s">
        <v>94</v>
      </c>
      <c r="B4" s="1"/>
      <c r="C4" s="1"/>
      <c r="D4" s="1" t="s">
        <v>95</v>
      </c>
      <c r="E4" s="1" t="s">
        <v>185</v>
      </c>
      <c r="F4" s="1" t="s">
        <v>97</v>
      </c>
      <c r="G4" s="1" t="s">
        <v>186</v>
      </c>
      <c r="H4" s="1"/>
      <c r="I4" s="1"/>
      <c r="J4" s="1"/>
      <c r="K4" s="1" t="s">
        <v>187</v>
      </c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188</v>
      </c>
      <c r="W4" s="1"/>
      <c r="X4" s="1"/>
    </row>
    <row r="5" spans="1:24" ht="14.25">
      <c r="A5" s="1" t="s">
        <v>103</v>
      </c>
      <c r="B5" s="1" t="s">
        <v>104</v>
      </c>
      <c r="C5" s="1" t="s">
        <v>105</v>
      </c>
      <c r="D5" s="1"/>
      <c r="E5" s="1"/>
      <c r="F5" s="1"/>
      <c r="G5" s="1" t="s">
        <v>106</v>
      </c>
      <c r="H5" s="1" t="s">
        <v>189</v>
      </c>
      <c r="I5" s="1" t="s">
        <v>190</v>
      </c>
      <c r="J5" s="1" t="s">
        <v>191</v>
      </c>
      <c r="K5" s="1" t="s">
        <v>106</v>
      </c>
      <c r="L5" s="1" t="s">
        <v>189</v>
      </c>
      <c r="M5" s="1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106</v>
      </c>
      <c r="W5" s="1" t="s">
        <v>199</v>
      </c>
      <c r="X5" s="1" t="s">
        <v>200</v>
      </c>
    </row>
    <row r="6" spans="1:24" ht="14.25">
      <c r="A6" s="1" t="s">
        <v>134</v>
      </c>
      <c r="B6" s="1" t="s">
        <v>134</v>
      </c>
      <c r="C6" s="1" t="s">
        <v>134</v>
      </c>
      <c r="D6" s="1" t="s">
        <v>134</v>
      </c>
      <c r="E6" s="1" t="s">
        <v>134</v>
      </c>
      <c r="F6" s="1">
        <v>1</v>
      </c>
      <c r="G6" s="1">
        <f aca="true" t="shared" si="0" ref="G6:X6">F6+1</f>
        <v>2</v>
      </c>
      <c r="H6" s="1">
        <f t="shared" si="0"/>
        <v>3</v>
      </c>
      <c r="I6" s="1">
        <f t="shared" si="0"/>
        <v>4</v>
      </c>
      <c r="J6" s="1">
        <f t="shared" si="0"/>
        <v>5</v>
      </c>
      <c r="K6" s="1">
        <f t="shared" si="0"/>
        <v>6</v>
      </c>
      <c r="L6" s="1">
        <f t="shared" si="0"/>
        <v>7</v>
      </c>
      <c r="M6" s="1">
        <f t="shared" si="0"/>
        <v>8</v>
      </c>
      <c r="N6" s="1">
        <f t="shared" si="0"/>
        <v>9</v>
      </c>
      <c r="O6" s="1">
        <f t="shared" si="0"/>
        <v>10</v>
      </c>
      <c r="P6" s="1">
        <f t="shared" si="0"/>
        <v>11</v>
      </c>
      <c r="Q6" s="1">
        <f t="shared" si="0"/>
        <v>12</v>
      </c>
      <c r="R6" s="1">
        <f t="shared" si="0"/>
        <v>13</v>
      </c>
      <c r="S6" s="1">
        <f t="shared" si="0"/>
        <v>14</v>
      </c>
      <c r="T6" s="1">
        <f t="shared" si="0"/>
        <v>15</v>
      </c>
      <c r="U6" s="1">
        <f t="shared" si="0"/>
        <v>16</v>
      </c>
      <c r="V6" s="1">
        <f t="shared" si="0"/>
        <v>17</v>
      </c>
      <c r="W6" s="1">
        <f t="shared" si="0"/>
        <v>18</v>
      </c>
      <c r="X6" s="1">
        <f t="shared" si="0"/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X1" t="s">
        <v>309</v>
      </c>
    </row>
    <row r="2" ht="14.25">
      <c r="A2" t="s">
        <v>310</v>
      </c>
    </row>
    <row r="3" spans="1:24" ht="14.25">
      <c r="A3" t="s">
        <v>2</v>
      </c>
      <c r="X3" t="s">
        <v>3</v>
      </c>
    </row>
    <row r="4" spans="1:22" ht="14.25">
      <c r="A4" t="s">
        <v>94</v>
      </c>
      <c r="D4" t="s">
        <v>95</v>
      </c>
      <c r="E4" t="s">
        <v>185</v>
      </c>
      <c r="F4" t="s">
        <v>97</v>
      </c>
      <c r="G4" t="s">
        <v>186</v>
      </c>
      <c r="K4" t="s">
        <v>187</v>
      </c>
      <c r="V4" t="s">
        <v>188</v>
      </c>
    </row>
    <row r="5" spans="1:24" ht="14.25">
      <c r="A5" t="s">
        <v>103</v>
      </c>
      <c r="B5" t="s">
        <v>104</v>
      </c>
      <c r="C5" t="s">
        <v>105</v>
      </c>
      <c r="G5" t="s">
        <v>106</v>
      </c>
      <c r="H5" t="s">
        <v>189</v>
      </c>
      <c r="I5" t="s">
        <v>190</v>
      </c>
      <c r="J5" t="s">
        <v>191</v>
      </c>
      <c r="K5" t="s">
        <v>106</v>
      </c>
      <c r="L5" t="s">
        <v>189</v>
      </c>
      <c r="M5" t="s">
        <v>190</v>
      </c>
      <c r="N5" t="s">
        <v>191</v>
      </c>
      <c r="O5" t="s">
        <v>192</v>
      </c>
      <c r="P5" t="s">
        <v>193</v>
      </c>
      <c r="Q5" t="s">
        <v>194</v>
      </c>
      <c r="R5" t="s">
        <v>195</v>
      </c>
      <c r="S5" t="s">
        <v>196</v>
      </c>
      <c r="T5" t="s">
        <v>197</v>
      </c>
      <c r="U5" t="s">
        <v>198</v>
      </c>
      <c r="V5" t="s">
        <v>106</v>
      </c>
      <c r="W5" t="s">
        <v>199</v>
      </c>
      <c r="X5" t="s">
        <v>200</v>
      </c>
    </row>
    <row r="6" spans="1:24" ht="14.25">
      <c r="A6" t="s">
        <v>134</v>
      </c>
      <c r="B6" t="s">
        <v>134</v>
      </c>
      <c r="C6" t="s">
        <v>134</v>
      </c>
      <c r="D6" t="s">
        <v>134</v>
      </c>
      <c r="E6" t="s">
        <v>134</v>
      </c>
      <c r="F6">
        <v>1</v>
      </c>
      <c r="G6">
        <f aca="true" t="shared" si="0" ref="G6:X6">F6+1</f>
        <v>2</v>
      </c>
      <c r="H6">
        <f t="shared" si="0"/>
        <v>3</v>
      </c>
      <c r="I6">
        <f t="shared" si="0"/>
        <v>4</v>
      </c>
      <c r="J6">
        <f t="shared" si="0"/>
        <v>5</v>
      </c>
      <c r="K6">
        <f t="shared" si="0"/>
        <v>6</v>
      </c>
      <c r="L6">
        <f t="shared" si="0"/>
        <v>7</v>
      </c>
      <c r="M6">
        <f t="shared" si="0"/>
        <v>8</v>
      </c>
      <c r="N6">
        <f t="shared" si="0"/>
        <v>9</v>
      </c>
      <c r="O6">
        <f t="shared" si="0"/>
        <v>10</v>
      </c>
      <c r="P6">
        <f t="shared" si="0"/>
        <v>11</v>
      </c>
      <c r="Q6">
        <f t="shared" si="0"/>
        <v>12</v>
      </c>
      <c r="R6">
        <f t="shared" si="0"/>
        <v>13</v>
      </c>
      <c r="S6">
        <f t="shared" si="0"/>
        <v>14</v>
      </c>
      <c r="T6">
        <f t="shared" si="0"/>
        <v>15</v>
      </c>
      <c r="U6">
        <f t="shared" si="0"/>
        <v>16</v>
      </c>
      <c r="V6">
        <f t="shared" si="0"/>
        <v>17</v>
      </c>
      <c r="W6">
        <f t="shared" si="0"/>
        <v>18</v>
      </c>
      <c r="X6">
        <f t="shared" si="0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2020-05-26T09:10:36Z</cp:lastPrinted>
  <dcterms:created xsi:type="dcterms:W3CDTF">2020-05-26T03:05:37Z</dcterms:created>
  <dcterms:modified xsi:type="dcterms:W3CDTF">2020-05-26T09:10:49Z</dcterms:modified>
  <cp:category/>
  <cp:version/>
  <cp:contentType/>
  <cp:contentStatus/>
</cp:coreProperties>
</file>